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2085" windowWidth="28830" windowHeight="5160"/>
  </bookViews>
  <sheets>
    <sheet name="SO_04_D_Rekapitulace" sheetId="2" r:id="rId1"/>
    <sheet name="SO_04_D" sheetId="3" r:id="rId2"/>
  </sheets>
  <definedNames>
    <definedName name="__CENA__">SO_04_D!$G$8:$G$315</definedName>
    <definedName name="__MAIN__">SO_04_D!$A$1:$BZ$315</definedName>
    <definedName name="__MAIN2__" localSheetId="0">SO_04_D_Rekapitulace!$A$1:$B$26</definedName>
    <definedName name="__MAIN2__">#REF!</definedName>
    <definedName name="__MAIN3__">#REF!</definedName>
    <definedName name="__SAZBA__">SO_04_D!#REF!</definedName>
    <definedName name="__T0__">SO_04_D!$A$6:$G$315</definedName>
    <definedName name="__T1__">SO_04_D!$A$8:$G$16</definedName>
    <definedName name="__T2__">SO_04_D!$A$9:$BZ$10</definedName>
    <definedName name="__T3__">SO_04_D!$C$10:$E$10</definedName>
    <definedName name="__TE0__">#REF!</definedName>
    <definedName name="__TE1__">#REF!</definedName>
    <definedName name="__TE2__">#REF!</definedName>
    <definedName name="__TE3__">#REF!</definedName>
    <definedName name="__TR0__" localSheetId="0">SO_04_D_Rekapitulace!$A$6:$B$7</definedName>
    <definedName name="__TR0__">#REF!</definedName>
    <definedName name="__TR1__" localSheetId="0">SO_04_D_Rekapitulace!$A$7:$B$7</definedName>
    <definedName name="__TR1__">#REF!</definedName>
    <definedName name="_xlnm.Print_Titles" localSheetId="1">SO_04_D!$1:$5</definedName>
  </definedNames>
  <calcPr calcId="145621"/>
</workbook>
</file>

<file path=xl/calcChain.xml><?xml version="1.0" encoding="utf-8"?>
<calcChain xmlns="http://schemas.openxmlformats.org/spreadsheetml/2006/main">
  <c r="G329" i="3" l="1"/>
  <c r="G328" i="3"/>
  <c r="G327" i="3"/>
  <c r="G326" i="3"/>
  <c r="G325" i="3"/>
  <c r="G324" i="3"/>
  <c r="G323" i="3"/>
  <c r="G179" i="3" l="1"/>
  <c r="G319" i="3"/>
  <c r="G318" i="3" s="1"/>
  <c r="B22" i="2" s="1"/>
  <c r="G321" i="3"/>
  <c r="G320" i="3"/>
  <c r="G301" i="3"/>
  <c r="G300" i="3"/>
  <c r="G299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E302" i="3" l="1"/>
  <c r="E295" i="3"/>
  <c r="E244" i="3"/>
  <c r="G317" i="3" l="1"/>
  <c r="B23" i="2"/>
  <c r="B21" i="2" s="1"/>
  <c r="G313" i="3" l="1"/>
  <c r="G306" i="3"/>
  <c r="G305" i="3"/>
  <c r="G302" i="3"/>
  <c r="G295" i="3"/>
  <c r="G255" i="3" s="1"/>
  <c r="G251" i="3"/>
  <c r="G250" i="3"/>
  <c r="G249" i="3"/>
  <c r="G248" i="3"/>
  <c r="G247" i="3"/>
  <c r="G244" i="3"/>
  <c r="G219" i="3" s="1"/>
  <c r="G216" i="3"/>
  <c r="G213" i="3"/>
  <c r="G209" i="3"/>
  <c r="G208" i="3"/>
  <c r="G206" i="3"/>
  <c r="G203" i="3"/>
  <c r="G202" i="3"/>
  <c r="G201" i="3"/>
  <c r="G196" i="3"/>
  <c r="G195" i="3"/>
  <c r="G190" i="3"/>
  <c r="G186" i="3"/>
  <c r="G185" i="3"/>
  <c r="G184" i="3"/>
  <c r="G183" i="3"/>
  <c r="G181" i="3"/>
  <c r="G180" i="3"/>
  <c r="G178" i="3"/>
  <c r="G177" i="3"/>
  <c r="G174" i="3"/>
  <c r="G172" i="3"/>
  <c r="G164" i="3"/>
  <c r="G157" i="3"/>
  <c r="G155" i="3"/>
  <c r="G152" i="3"/>
  <c r="G150" i="3"/>
  <c r="G149" i="3"/>
  <c r="G148" i="3"/>
  <c r="G146" i="3"/>
  <c r="G129" i="3"/>
  <c r="G123" i="3"/>
  <c r="G121" i="3"/>
  <c r="G119" i="3"/>
  <c r="G116" i="3"/>
  <c r="G109" i="3"/>
  <c r="G106" i="3"/>
  <c r="G105" i="3"/>
  <c r="G101" i="3"/>
  <c r="G99" i="3"/>
  <c r="G97" i="3"/>
  <c r="G90" i="3"/>
  <c r="G89" i="3"/>
  <c r="G81" i="3"/>
  <c r="G65" i="3"/>
  <c r="G64" i="3"/>
  <c r="G42" i="3"/>
  <c r="G18" i="3"/>
  <c r="G14" i="3"/>
  <c r="G13" i="3"/>
  <c r="G12" i="3"/>
  <c r="G11" i="3"/>
  <c r="G9" i="3"/>
  <c r="E198" i="3" l="1"/>
  <c r="E210" i="3"/>
  <c r="G210" i="3" s="1"/>
  <c r="E217" i="3"/>
  <c r="G217" i="3" s="1"/>
  <c r="E253" i="3"/>
  <c r="G253" i="3" s="1"/>
  <c r="A7" i="2"/>
  <c r="A8" i="2"/>
  <c r="A9" i="2"/>
  <c r="A10" i="2"/>
  <c r="A11" i="2"/>
  <c r="A13" i="2"/>
  <c r="A14" i="2"/>
  <c r="A15" i="2"/>
  <c r="A16" i="2"/>
  <c r="A17" i="2"/>
  <c r="A18" i="2"/>
  <c r="A19" i="2"/>
  <c r="A20" i="2"/>
  <c r="G297" i="3" l="1"/>
  <c r="G212" i="3"/>
  <c r="B15" i="2" s="1"/>
  <c r="G189" i="3"/>
  <c r="B11" i="2" s="1"/>
  <c r="B16" i="2"/>
  <c r="B18" i="2"/>
  <c r="B19" i="2" l="1"/>
  <c r="G17" i="3"/>
  <c r="B8" i="2" s="1"/>
  <c r="G246" i="3"/>
  <c r="B17" i="2" s="1"/>
  <c r="G154" i="3"/>
  <c r="B10" i="2" s="1"/>
  <c r="G128" i="3"/>
  <c r="B9" i="2" s="1"/>
  <c r="G8" i="3"/>
  <c r="G200" i="3"/>
  <c r="B14" i="2" s="1"/>
  <c r="G304" i="3"/>
  <c r="G7" i="3" l="1"/>
  <c r="B20" i="2"/>
  <c r="B7" i="2"/>
  <c r="B6" i="2" s="1"/>
  <c r="G198" i="3" l="1"/>
  <c r="G194" i="3" s="1"/>
  <c r="G193" i="3" s="1"/>
  <c r="G6" i="3" s="1"/>
  <c r="B13" i="2" l="1"/>
  <c r="B12" i="2" s="1"/>
  <c r="B25" i="2" s="1"/>
</calcChain>
</file>

<file path=xl/sharedStrings.xml><?xml version="1.0" encoding="utf-8"?>
<sst xmlns="http://schemas.openxmlformats.org/spreadsheetml/2006/main" count="630" uniqueCount="432">
  <si>
    <t>%</t>
  </si>
  <si>
    <t>.</t>
  </si>
  <si>
    <t>1</t>
  </si>
  <si>
    <t>=</t>
  </si>
  <si>
    <t>T</t>
  </si>
  <si>
    <t>m</t>
  </si>
  <si>
    <t>t</t>
  </si>
  <si>
    <t>M2</t>
  </si>
  <si>
    <t>M3</t>
  </si>
  <si>
    <t>MJ</t>
  </si>
  <si>
    <t>m2</t>
  </si>
  <si>
    <t>m3</t>
  </si>
  <si>
    <t>KPL</t>
  </si>
  <si>
    <t>Kód</t>
  </si>
  <si>
    <t>1.NP</t>
  </si>
  <si>
    <t>2.NP</t>
  </si>
  <si>
    <t>3.NP</t>
  </si>
  <si>
    <t>Cena</t>
  </si>
  <si>
    <t>rohy</t>
  </si>
  <si>
    <t>sokl</t>
  </si>
  <si>
    <t>Popis</t>
  </si>
  <si>
    <t>ulice</t>
  </si>
  <si>
    <t>dům</t>
  </si>
  <si>
    <t>otvory</t>
  </si>
  <si>
    <t>22,00*2</t>
  </si>
  <si>
    <t>Poř.</t>
  </si>
  <si>
    <t>dvůr</t>
  </si>
  <si>
    <t>48,022*4</t>
  </si>
  <si>
    <t>71314002</t>
  </si>
  <si>
    <t>999,72*2</t>
  </si>
  <si>
    <t>1,43*1,07</t>
  </si>
  <si>
    <t>1,49*1,36</t>
  </si>
  <si>
    <t>1,57*0,80</t>
  </si>
  <si>
    <t>162701105</t>
  </si>
  <si>
    <t>167101101</t>
  </si>
  <si>
    <t>171201201</t>
  </si>
  <si>
    <t>171201211</t>
  </si>
  <si>
    <t>3,66*2,00</t>
  </si>
  <si>
    <t>317230001</t>
  </si>
  <si>
    <t>612425931</t>
  </si>
  <si>
    <t>621211000</t>
  </si>
  <si>
    <t>622325102</t>
  </si>
  <si>
    <t>622481118</t>
  </si>
  <si>
    <t>622531021</t>
  </si>
  <si>
    <t>622711124</t>
  </si>
  <si>
    <t>622731212</t>
  </si>
  <si>
    <t>622739000</t>
  </si>
  <si>
    <t>622751324</t>
  </si>
  <si>
    <t>622752221</t>
  </si>
  <si>
    <t>622903110</t>
  </si>
  <si>
    <t>632451023</t>
  </si>
  <si>
    <t>637211411</t>
  </si>
  <si>
    <t>637311112</t>
  </si>
  <si>
    <t>712300800</t>
  </si>
  <si>
    <t>712330001</t>
  </si>
  <si>
    <t>712341001</t>
  </si>
  <si>
    <t>713140001</t>
  </si>
  <si>
    <t>713150001</t>
  </si>
  <si>
    <t>713150002</t>
  </si>
  <si>
    <t>713150003</t>
  </si>
  <si>
    <t>762301000</t>
  </si>
  <si>
    <t>762341000</t>
  </si>
  <si>
    <t>762342400</t>
  </si>
  <si>
    <t>762841811</t>
  </si>
  <si>
    <t>763131714</t>
  </si>
  <si>
    <t>763161721</t>
  </si>
  <si>
    <t>765113000</t>
  </si>
  <si>
    <t>765191000</t>
  </si>
  <si>
    <t>765191001</t>
  </si>
  <si>
    <t>784121001</t>
  </si>
  <si>
    <t>784221101</t>
  </si>
  <si>
    <t>784455921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</si>
  <si>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</si>
  <si>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</si>
  <si>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</si>
  <si>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</si>
  <si>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</si>
  <si>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</si>
  <si>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</si>
  <si>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968062375</t>
  </si>
  <si>
    <t>968062376</t>
  </si>
  <si>
    <t>968072456</t>
  </si>
  <si>
    <t>978012191</t>
  </si>
  <si>
    <t>978015341</t>
  </si>
  <si>
    <t>979080000</t>
  </si>
  <si>
    <t>979082111</t>
  </si>
  <si>
    <t>979082121</t>
  </si>
  <si>
    <t>979088212</t>
  </si>
  <si>
    <t>985131311</t>
  </si>
  <si>
    <t>998712203</t>
  </si>
  <si>
    <t>998713203</t>
  </si>
  <si>
    <t>998763403</t>
  </si>
  <si>
    <t>998764203</t>
  </si>
  <si>
    <t>998765203</t>
  </si>
  <si>
    <t>998766203</t>
  </si>
  <si>
    <t>998767203</t>
  </si>
  <si>
    <t>999281211</t>
  </si>
  <si>
    <t>R12220700</t>
  </si>
  <si>
    <t>štíty</t>
  </si>
  <si>
    <t>-0,96*2,13</t>
  </si>
  <si>
    <t>-1,43*1,07</t>
  </si>
  <si>
    <t>-1,49*1,36</t>
  </si>
  <si>
    <t>-1,57*0,80</t>
  </si>
  <si>
    <t>4,15*25,90</t>
  </si>
  <si>
    <t>7650000001</t>
  </si>
  <si>
    <t>9,50*27,10</t>
  </si>
  <si>
    <t>Jedn. cena</t>
  </si>
  <si>
    <t>1,20*0,60*2</t>
  </si>
  <si>
    <t>2,04*0,56*2</t>
  </si>
  <si>
    <t>2,37*0,90*3</t>
  </si>
  <si>
    <t>999,72*30*2</t>
  </si>
  <si>
    <t>ostění</t>
  </si>
  <si>
    <t>-2,04*0,56*2</t>
  </si>
  <si>
    <t>096: Bourání</t>
  </si>
  <si>
    <t>1,80*2,10*17</t>
  </si>
  <si>
    <t>28,40*13,80*1,32</t>
  </si>
  <si>
    <t>Celkem (bez DPH)</t>
  </si>
  <si>
    <t>do ulice;   64,02</t>
  </si>
  <si>
    <t>(1,43+1,07)*2*0,40</t>
  </si>
  <si>
    <t>(1,49+2*1,36)*0,40</t>
  </si>
  <si>
    <t>(1,57+0,80)*2*0,40</t>
  </si>
  <si>
    <t>(2*2,13+0,96)*0,40</t>
  </si>
  <si>
    <t>-(2*1,44*2+2*1,41)</t>
  </si>
  <si>
    <t>dle omytí;  788,408</t>
  </si>
  <si>
    <t>(2,04+0,56)*2*2*0,40</t>
  </si>
  <si>
    <t>713: Izolace tepelné</t>
  </si>
  <si>
    <t>0,60*1,80*3+1,80*0,90</t>
  </si>
  <si>
    <t>12,50*2,00+1,05*10,00</t>
  </si>
  <si>
    <t>2,00*1,44*2+2,00*1,41</t>
  </si>
  <si>
    <t>27,10*10,00+9,50*4,00</t>
  </si>
  <si>
    <t>6,70*(7,65+9,75+7,75)</t>
  </si>
  <si>
    <t>1,20*1,80*4+1,80*1,203</t>
  </si>
  <si>
    <t>712: Povlakové krytiny</t>
  </si>
  <si>
    <t>-(0,905*1,99+2,40*1,15)</t>
  </si>
  <si>
    <t>1,20*2,10*2+1,80*1,80*7</t>
  </si>
  <si>
    <t>12,50*10,00+3,00*2*4,00</t>
  </si>
  <si>
    <t>LABORATORNI ROZBOR SUTI</t>
  </si>
  <si>
    <t>(1,19*1,20+1,20*0,525)*2</t>
  </si>
  <si>
    <t>10,00*4,00+2,00*2+4,00*3</t>
  </si>
  <si>
    <t>na sádrokarton;   450,81</t>
  </si>
  <si>
    <t>(1,80*0,60*5+0,60*2,38*2)</t>
  </si>
  <si>
    <t>-(1,20*1,80*4+1,80*1,203)</t>
  </si>
  <si>
    <t>763: Konstrukce montované</t>
  </si>
  <si>
    <t>-(1,20*2,10*2+1,80*1,80*7)</t>
  </si>
  <si>
    <t>-(1,80*0,60*5+0,60*2,38*2)</t>
  </si>
  <si>
    <t>-(2,37*0,90*3+1,20*0,60*2)</t>
  </si>
  <si>
    <t>-(1,80*2,10*17 +0,60*1,80*3)</t>
  </si>
  <si>
    <t>(17,55+7,60+6,55+4,15)*2*3,50</t>
  </si>
  <si>
    <t>(27,10+0,15*2+12,50+0,15*2)*2</t>
  </si>
  <si>
    <t>Výměra bez ztr.</t>
  </si>
  <si>
    <t>((1,8+0,6)*2*5+(0,6+2,38)*2*2)</t>
  </si>
  <si>
    <t>((2,37+0,9)*2*3+(1,2+0,6)*2*2)</t>
  </si>
  <si>
    <t>0,96*2,13+0,905*1,99+2,40*1,15</t>
  </si>
  <si>
    <t>((1,20+1,80)*2*4+(1,80+1,23)*2)</t>
  </si>
  <si>
    <t>((1,20+2,10)*2+(1,80+1,80)*2*7)</t>
  </si>
  <si>
    <t>1,20*(11,30+12,50 +13,20+11,50)</t>
  </si>
  <si>
    <t>28,40*2,40*2+9,80*2,40*2+5,00*2</t>
  </si>
  <si>
    <t>((0,95+2*1,99)+(2*2,4+1,15))*0,40</t>
  </si>
  <si>
    <t>Nakládání suti a vybouraných hmot</t>
  </si>
  <si>
    <t>0,60*(2,37*3+1,20*2+1,80*5+0,60*2)</t>
  </si>
  <si>
    <t>((1,8+0,6)*2*5+(0,6+2,38)*2*2)*0,40</t>
  </si>
  <si>
    <t>((1,80+2,10)*2*17 +(0,60+1,80)*2*3)</t>
  </si>
  <si>
    <t>((2,37+0,9)*2*3+(1,2+0,6)*2*2)*0,40</t>
  </si>
  <si>
    <t>((1,20+1,80)*2*4+(1,80+1,23)*2)*0,40</t>
  </si>
  <si>
    <t>((1,20+2,10)*2+(1,80+1,80)*2*7)*0,40</t>
  </si>
  <si>
    <t>((2,00+1,44)*2*2+(2,00+1,41)*2)*0,40</t>
  </si>
  <si>
    <t>27,10*10,00+10,80*2,00+1,80*1,50/2*2</t>
  </si>
  <si>
    <t>-(1,80*0,90+(1,19*1,20+1,20*0,525)*2)</t>
  </si>
  <si>
    <t>1,05+27,10+12,50+3,00+1,35+5,80+12,75</t>
  </si>
  <si>
    <t>dvůr;   15,00+21,60</t>
  </si>
  <si>
    <t>((1,80+0,9)*2+(1,19+1,2+1,2+0,525)*2*2)</t>
  </si>
  <si>
    <t>MONTÁŽ OCHRANNÉ SÍTĚ</t>
  </si>
  <si>
    <t>dle špalet;   318,66</t>
  </si>
  <si>
    <t>((1,80+2,10)*2*17 +(0,60+1,80)*2*3)*0,40</t>
  </si>
  <si>
    <t>(27,10+0,15*2+12,50+0,15*2)*2*2-9,80+2,40*2</t>
  </si>
  <si>
    <t>(7,65+9,75+7,75+0,30+0,45+4,15+6,70)*2*2,40</t>
  </si>
  <si>
    <t>((1,80+0,9)*2+(1,19+1,2+1,2+0,525)*2*2)*0,40</t>
  </si>
  <si>
    <t>ODVOZ SUTI NA SKLÁDKU VCETNE POPLATKU ZA SLOZ</t>
  </si>
  <si>
    <t>((1,8+0,6)*2*5+(0,6+2,38)*2*2)*0,20+0,50*0,20*7*4</t>
  </si>
  <si>
    <t>((2,37+0,9)*2*3+(1,2+0,6)*2*2)*0,20+0,50*0,20*5*4</t>
  </si>
  <si>
    <t>764: Konstrukce klempířské</t>
  </si>
  <si>
    <t>767: Konstrukce zámečnické</t>
  </si>
  <si>
    <t>((1,20+2,10)*2+(1,80+1,80)*7)*0,20+0,50*0,20*(2+7)*4</t>
  </si>
  <si>
    <t>Uložení sypaniny na skládky</t>
  </si>
  <si>
    <t>((1,20+1,80)*2*4+(1,80+1,23)*2)*0,20+0,50*0,20*(4+1)*4</t>
  </si>
  <si>
    <t>(1,05+27,10+0,50*2+4,80+3,00+4,55+0,30+1,00+6,00)*0,50</t>
  </si>
  <si>
    <t>((1,80+0,9)*2+(1,19+1,2+1,2+0,525)*2*2)*0,20+0,50*0,20*3*4</t>
  </si>
  <si>
    <t>(1,05+0,50+27,10+0,50*2+4,80+3,00+4,55+0,50+0,30+1,00+6,00)</t>
  </si>
  <si>
    <t>(1,05+27,10+0,50*2+4,80+3,00+4,55+0,30+1,00+6,00)*0,50*0,15</t>
  </si>
  <si>
    <t>((1,80+2,10)*2*17 +(0,60+1,80)*2*3)*0,20+0,50*0,20*(17*4+3*4)</t>
  </si>
  <si>
    <t>RUČNÍ ODKOP PRO OKAPOVÝ CHODNÍK</t>
  </si>
  <si>
    <t>štíty;   1,90+33,50+4,40*2+7,90</t>
  </si>
  <si>
    <t>MTŽ LEŠENÍ 1 ŘAD S PODL S1M H10M</t>
  </si>
  <si>
    <t>0,60*(1,80*17+0,60*3+1,20+1,80*7+1,20*4+1,80+1,80+(1,19+1,20)*2)</t>
  </si>
  <si>
    <t>DMTŽ LEŠENÍ 1 ŘAD S PODL Š1M H 10M</t>
  </si>
  <si>
    <t>PŘÍPLATEK ZA POUŽITÍ  za každý den</t>
  </si>
  <si>
    <t>(14,40+2,70+3,65+3,98+3,50+6,50+3,90+1,30+13,00+12,20+3,90+6,50)*3,50</t>
  </si>
  <si>
    <t>Odstranění souvrství na ploché střeše</t>
  </si>
  <si>
    <t>SDK podhled základní penetrační nátěr</t>
  </si>
  <si>
    <t>SDK podkroví deska 1xDF 12,5 bez TI dvouvrstvá spodní kce profil CD+UD REI 30</t>
  </si>
  <si>
    <t>Přesun hmot procentní v objektech v do 24 m</t>
  </si>
  <si>
    <t>Oškrabání malby v mísnostech výšky do 3,80 m</t>
  </si>
  <si>
    <t>Vyspravení říms nezateplených pod oplechování</t>
  </si>
  <si>
    <t>KZS lišta rohová stěnová Al s tkaninou 10/10 mm</t>
  </si>
  <si>
    <t>Nakládání výkopku z hornin tř. 1 až 4 do 100 m3</t>
  </si>
  <si>
    <t>Vybourání kovových dveřních zárubní pl přes 2 m2</t>
  </si>
  <si>
    <t>Demontáž ochranné sítě z textilie z umělých vláken</t>
  </si>
  <si>
    <t>KZS lišta zakládací soklová Al tl 1 mm šířky 143 mm</t>
  </si>
  <si>
    <t>PŘÍPL ZKD MĚS POUŽ LEŠ K CENĚ 1031   odhad 2 měsíce</t>
  </si>
  <si>
    <t>Vyrovnávací potěr tl do 40 mm z MC 15 provedený v pásu</t>
  </si>
  <si>
    <t>Difúzně propustná fólie lehkého typu - dodávka a montáž</t>
  </si>
  <si>
    <t>Okapový chodník z betonových obrubníků stojatých - barva šedá</t>
  </si>
  <si>
    <t>Omítka vápenná štuková vnitřního ostění okenního nebo dveřního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</si>
  <si>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</si>
  <si>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</si>
  <si>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24 m</t>
  </si>
  <si>
    <t>Přesun hmot procentní pro krytiny povlakové v objektech v do 24 m</t>
  </si>
  <si>
    <t>Vybourání dřevěných rámů oken zdvojených včetně křídel pl do 2 m2</t>
  </si>
  <si>
    <t>Vybourání dřevěných rámů oken zdvojených včetně křídel pl do 4 m2</t>
  </si>
  <si>
    <t>Vnitrostaveništní vodorovná doprava suti a vybouraných hmot do 10 m</t>
  </si>
  <si>
    <t>Přesun hmot procentní pro konstrukce klempířské v objektech v do 24 m</t>
  </si>
  <si>
    <t>Přesun hmot procentní pro konstrukce truhlářské v objektech v do 24 m</t>
  </si>
  <si>
    <t>Přesun hmot procentní pro zámečnické konstrukce v objektech v do 24 m</t>
  </si>
  <si>
    <t>Vodorovné přemístění  výkopku/sypaniny z horniny tř. 1 až 4 na skládku</t>
  </si>
  <si>
    <t>Přesun hmot procentní pro sádrokartonové konstrukce v objektech v do 24 m</t>
  </si>
  <si>
    <t>Krytina keramická drážková velkoformátová režná - včetně veškerých doplňků</t>
  </si>
  <si>
    <t>Potažení vnějších stěn sklovláknitým pletivem vtlačením do tmele - kolem oken</t>
  </si>
  <si>
    <t>Vnitrostaveništní vodorovná doprava suti a vybouraných hmot ZKD 5 m přes 10 m</t>
  </si>
  <si>
    <t>Bednění střech z dřevovláknitých desek, podklad DHV tl. 24 mm - dodávka a montáž</t>
  </si>
  <si>
    <t>Mytí s odmaštěním vnějších omítek stupně složitosti 1 a 2 tlakovou vodou - fasáda</t>
  </si>
  <si>
    <t>Kontralatě na krokve, KVH latě rozměr 40x60 mm - dodávka a montáž včetně imregnace</t>
  </si>
  <si>
    <t>Demontáž podbíjení obkladů stropů a střech sklonu do 60° z hrubých prken tl do 35 mm</t>
  </si>
  <si>
    <t>Stržení stávající krytiny (eternitu) s bedněním včetně likvidace ve zvláštním režimu</t>
  </si>
  <si>
    <t>Dvojnásobné bílé malby  ze směsí za sucha dobře otěruvzdorných v místnostech do 3,80 m</t>
  </si>
  <si>
    <t>Ruční dočištění ploch stěn, rubu kleneb a podlah ocelových kartáči - sokl, skladba OP 2</t>
  </si>
  <si>
    <t>Desky na bázi polyiskyanurátu (PIR), tepelně izolační vrstva tl, 80 mm - dodávka a montáž</t>
  </si>
  <si>
    <t>Otlučení vnitřní vápenné nebo vápenocementové omítky stropů rákosových v rozsahu do 100 %</t>
  </si>
  <si>
    <t>Oprava vnější vápenné nebo vápenocementové hladké omítky složitosti 1 stěn v rozsahu do 30%</t>
  </si>
  <si>
    <t>Mytí s odmaštěním vnějších omítek stupně složitosti 1 a 2 tlakovou vodou - sokl, skladba OP 2</t>
  </si>
  <si>
    <t>Fólie lehkého typu s hliníkovou vrstvou, spojkami přisponkována k deskám PIR - dodávka a montáž</t>
  </si>
  <si>
    <t>Otlučení vnější vápenné nebo vápenocementové vnější omítky stupně členitosti 1 a 2 rozsahu do 30%</t>
  </si>
  <si>
    <t>Pásy ze skleněných vláken umístěné mezi krokve, tepeně izolační vrstva tl. 160 mm - dodávka a montáž</t>
  </si>
  <si>
    <t>Přídavné dřevěné profily,  rozměr 60x60 mm, upevněny ke stávající nosné konstrukci stropu - dodávka a montáž</t>
  </si>
  <si>
    <t>Pásy ze skleněných vláken tepeně izolační vrstva tl. 60 mm - umístěné mezi přídavnou dřevěnou konstrukci / dodávka a montáž</t>
  </si>
  <si>
    <t>Tepelná izolace střech plochých lepené - spádové klíny z expandovaného polystyrénu lepené(kotvené) k podkladu, tloušťka 0-45mm / dodávka a montáž</t>
  </si>
  <si>
    <t>Tepelná izolace střech plochých lepená - tepelná izolace z expandovaného polystyrénu, pevnost v tlaku při 10% deformaci 0,15 MPa tl. 160 mm / dodávka a montáž</t>
  </si>
  <si>
    <t>Povlakové krytiny střech pásy přitavením v plné ploše - hydroizolační pás z asfaltu modifikovaného SBS s PES vložkou a minerálním posypem tl. 4 mm / dodávka a montáž</t>
  </si>
  <si>
    <t>Provedení povlakové krytiny střech z podkladní vrstvy pásy na sucho samolepící - hydroizolační pás z asfaltu modifikovaného SBS se skleněnou vložkou tl 4 mm / dodávka a montáž</t>
  </si>
  <si>
    <t>Okapový chodník z betonových zámkových dlaždic tl 60 mm do kameniva - odolná proti působení vody a rozmrazovacím látkám, vysoce otěruvzdorná tryskaná nášlapná vrstva / do štěrkového podsypu frakce 16/22 tl  80 mm</t>
  </si>
  <si>
    <t>Kontaktní zateplovací systém římsy z pěnového, samozhášivého a stabilizovaného polystyrenu tl. 50 mm - vypěněn do formy EPS P, napětí v tlaku při 10% deformaci &gt; 150 kPa / na jednosložkovou lepící a stěrkovou hmotu na bázi cementu s výztužnou vrstvou ze skleněné síťoviny - součinitel tepelné vodivosti 0,035 W.m-1.K, skladba OP 3</t>
  </si>
  <si>
    <t>Kontaktního zateplení podhledů z polystyrénových desek tl 100 mm - penetrační nátěr pod lepící a stěrkovou hmotu, jednoslož. lepící a stěrková hmota na bázi cementu / desky EPS, napětí v tlaku při 10% deformaci &gt; 70 kPa tl.100 mm EPS 70F  - jednosložková lepící a stěrková hmota na bázi cementu s výztužnou vrstvou ze skleněné síťoviny</t>
  </si>
  <si>
    <t>SO 04 - OBJEKT D</t>
  </si>
  <si>
    <t>STAVEBNÍ ÚPRAVY STÁVAJÍCÍHO OBJEKTU</t>
  </si>
  <si>
    <t>Střední průmyslová škola,střední odborná škola
a střední odborné učiliště Nové Město nad Metují</t>
  </si>
  <si>
    <t>Bližší specifikace viz tabulky výrobků, pokud není uvedeno jinak jednotková cena zahrnuje dodávku i montáž.</t>
  </si>
  <si>
    <t>K01</t>
  </si>
  <si>
    <t>oplechování parapetu okna, , materiál titanzinkový plech, tl. 0,7 mm, barva přírodní, rš 355 mm, d. 1800 mm</t>
  </si>
  <si>
    <t>kus</t>
  </si>
  <si>
    <t>2.</t>
  </si>
  <si>
    <t>K02</t>
  </si>
  <si>
    <t>oplechování parapetu okna, , materiál titanzinkový plech, tl. 0,7 mm, barva přírodní, rš 355 mm, d. 600 mm</t>
  </si>
  <si>
    <t>3.</t>
  </si>
  <si>
    <t>K03</t>
  </si>
  <si>
    <t>oplechování parapetu okna, , materiál titanzinkový plech, tl. 0,7 mm, barva přírodní, rš 355 mm, d. 1200 mm</t>
  </si>
  <si>
    <t>4.</t>
  </si>
  <si>
    <t>K04</t>
  </si>
  <si>
    <t>5.</t>
  </si>
  <si>
    <t>K05</t>
  </si>
  <si>
    <t>6.</t>
  </si>
  <si>
    <t>K06</t>
  </si>
  <si>
    <t>7.</t>
  </si>
  <si>
    <t>K07</t>
  </si>
  <si>
    <t>K08</t>
  </si>
  <si>
    <t>oplechování parapetu dvou sad oken, , materiál titanzinkový plech, tl. 0,7 mm, barva přírodní, rš 355 mm, d. 1200 mm</t>
  </si>
  <si>
    <t>K09</t>
  </si>
  <si>
    <t>oplechování parapetu okna, , materiál titanzinkový plech, tl. 0,7 mm, barva přírodní, rš 355 mm, d. 2370 mm</t>
  </si>
  <si>
    <t>K10</t>
  </si>
  <si>
    <t>K11</t>
  </si>
  <si>
    <t>K12</t>
  </si>
  <si>
    <t>oplechování parapetu okna, , materiál titanzinkový plech, tl. 0,7 mm, barva přírodní, rš 355 mm, d. 2380 mm</t>
  </si>
  <si>
    <t>K13</t>
  </si>
  <si>
    <t>oplechování parapetu okna, , materiál titanzinkový plech, tl. 0,7 mm, barva přírodní, rš 355 mm, d. 2000 mm</t>
  </si>
  <si>
    <t>K14</t>
  </si>
  <si>
    <t>K15</t>
  </si>
  <si>
    <t>oplechování parapetu okna, , materiál titanzinkový plech, tl. 0,7 mm, barva přírodní, rš 355 mm, d. 590 mm</t>
  </si>
  <si>
    <t>K16</t>
  </si>
  <si>
    <t>oplechování parapetu okna, , materiál titanzinkový plech, tl. 0,7 mm, barva přírodní, rš 355 mm, d. 2040 mm</t>
  </si>
  <si>
    <t>K17</t>
  </si>
  <si>
    <t>oplechování parapetu okna, , materiál titanzinkový plech, tl. 0,7 mm, barva přírodní, rš 355 mm, d. 1430 mm</t>
  </si>
  <si>
    <t>K20</t>
  </si>
  <si>
    <t>oplechování římsy v 1.NP, materiál titanzinkový plech, tl. 0,7 mm, barva přírodní, rš 295 mm</t>
  </si>
  <si>
    <t>bm</t>
  </si>
  <si>
    <t>K21</t>
  </si>
  <si>
    <t>oplechování parapetu okna, , materiál titanzinkový plech, tl. 0,7 mm, barva přírodní, rš 355 mm, d. 800 mm</t>
  </si>
  <si>
    <t>K21A</t>
  </si>
  <si>
    <t>oplechování říms, materiál titanzinkový plech, tl. 0,7 mm, barva přírodní, rš 295 mm</t>
  </si>
  <si>
    <t>K22</t>
  </si>
  <si>
    <t>okapní žlab průměrz 150 mm, materiál titanzinkový plech, tl. 0,7 mm, barva přírodní, rš 188 mm</t>
  </si>
  <si>
    <t>K23</t>
  </si>
  <si>
    <t>svod dešťové kanalizace svislé vody průměr 100 mm, materiál titanzinkový plech, tl. 0,7 mm, barva přírodní, rš 314 mm- ale stávající</t>
  </si>
  <si>
    <t>K24</t>
  </si>
  <si>
    <t>oplechování úžlabí střechy, materiál titanzinkový plech, tl. 0,7 mm, barva přírodní, rš 500 mm- ale stávající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</si>
  <si>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</si>
  <si>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1800 x 2100 mm</t>
  </si>
  <si>
    <t>W02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</si>
  <si>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600 x 1800 mm</t>
  </si>
  <si>
    <t>W03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</si>
  <si>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1200 x 2100 mm</t>
  </si>
  <si>
    <t>W04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</si>
  <si>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1800 mm</t>
  </si>
  <si>
    <t>W05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</si>
  <si>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1200 x 1800 mm</t>
  </si>
  <si>
    <t>W06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</si>
  <si>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1230 mm</t>
  </si>
  <si>
    <t>W07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</si>
  <si>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1800 x 900 mm</t>
  </si>
  <si>
    <t>W08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</si>
  <si>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1190 + 1200 x 525 mm</t>
  </si>
  <si>
    <t>W09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</si>
  <si>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2370 x 900 mm</t>
  </si>
  <si>
    <t>W10</t>
  </si>
  <si>
    <t>Plastové okno pětikomorové, třída A, plastový profil PVC,prostupnost tepla max. 1,7 W (m2.K), barva bílá RAL 9010,  tepleně izolační dvojsklo 4-16-4 u=1,1 W/Km2, kování celoobvodové, umožňující mikroventilaci, rozměr 1200 x 600 mm</t>
  </si>
  <si>
    <t>W11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</si>
  <si>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1800 x 600 mm</t>
  </si>
  <si>
    <t>W12</t>
  </si>
  <si>
    <t>Plastové okno pětikomorové, třída A, plastový profil PVC,prostupnost tepla max. 1,7 W (m2.K), barva bílá RAL 9010,  tepleně izolační dvojsklo 4-16-4 u=1,1 W/Km2, na skle bude mléčná fólie, kování celoobvodové, umožňující mikroventilaci, se shrnovací žaluzií, rozměr 2380 x 600 mm</t>
  </si>
  <si>
    <t>W13</t>
  </si>
  <si>
    <t>Plastové okno pětikomorové, třída A, plastový profil PVC,prostupnost tepla max. 1,4 W (m2.K), barva bílá RAL 9010,  tepleně izolační dvojsklo 4-16-4 u=1,1 W/Km2, na skle bude mléčná fólie, kování celoobvodové, umožňující mikroventilaci, se shrnovací žaluzií, rozměr 2000 x 1440 mm</t>
  </si>
  <si>
    <t>W14</t>
  </si>
  <si>
    <t>Plastové okno pětikomorové, třída A, plastový profil PVC,prostupnost tepla max. 1,7 W (m2.K), barva bílá RAL 9010,  tepleně izolační dvojsklo 4-16-4 u=1,1 W/Km2, na skle bude mléčná fólie, kování celoobvodové, umožňující mikroventilaci, se shrnovací žaluzií, rozměr 2000 x 1410 mm</t>
  </si>
  <si>
    <t>W15</t>
  </si>
  <si>
    <t>Ocelové otevírací vrata, materiál ocel, barva bílá, prostupnost tepla max. 1,4 W (m2.K), ovládání ručně, jedná se o repliku starých vratm¨, rozměr 1490 x 1360 mm</t>
  </si>
  <si>
    <t>W16</t>
  </si>
  <si>
    <t>Plastové okno pětikomorové, třída A, plastový profil PVC,prostupnost tepla max. 1,7 W (m2.K), barva bílá RAL 9010,  tepleně izolační dvojsklo 4-16-4 u=1,1 W/Km2, na skle bude mléčná fólie, kování celoobvodové, umožňující mikroventilaci, se shrnovací žaluzií, rozměr 2040 x 560 mm</t>
  </si>
  <si>
    <t>W17</t>
  </si>
  <si>
    <t>Plastové okno pětikomorové, třída A, plastový profil PVC,prostupnost tepla max. 1,4 W (m2.K), barva bílá RAL 9010,  tepleně izolační dvojsklo 4-16-4 u=1,1 W/Km2, na skle bude mléčná fólie, kování celoobvodové, umožňující mikroventilaci, se shrnovací žaluzií, rozměr 1430 x 1070 mm</t>
  </si>
  <si>
    <t>W18</t>
  </si>
  <si>
    <t>W19</t>
  </si>
  <si>
    <t>Plastové vstupní dveře pětikomorové, třída A,  materiál plastový profil PVC, prostupnost tepla max. 1,3 W (m2.K), barva imitace dřeva, dveře plné bez zasklení, otevírání klika, rozměr 950 x 1990 mm</t>
  </si>
  <si>
    <t>W20</t>
  </si>
  <si>
    <t>W21</t>
  </si>
  <si>
    <t>Plastové okno pětikomorové, třída A, plastový profil PVC,prostupnost tepla max. 1,4 W (m2.K), barva bílá RAL 9010,  tepleně izolační dvojsklo 4-16-4 u=1,1 W/Km2,na skle bude mléčná fólie,  kování celoobvodové, umožňující mikroventilaci, se shrnovací žaluzií, rozměr 800 x 1570 mm</t>
  </si>
  <si>
    <t>P01</t>
  </si>
  <si>
    <t>parapetní deska interiérová, d 1800 mm</t>
  </si>
  <si>
    <t>P02</t>
  </si>
  <si>
    <t>parapetní deska interiérová, d 600 mm</t>
  </si>
  <si>
    <t>P03</t>
  </si>
  <si>
    <t>parapetní deska interiérová, d 1200 mm</t>
  </si>
  <si>
    <t>P04</t>
  </si>
  <si>
    <t>P05</t>
  </si>
  <si>
    <t>parapetní deska interérová, d 1200 mm</t>
  </si>
  <si>
    <t>P06</t>
  </si>
  <si>
    <t>parapetní deska interiérová d 1800 mm</t>
  </si>
  <si>
    <t>P07</t>
  </si>
  <si>
    <t>P08</t>
  </si>
  <si>
    <t>parapetní deska interiérová d 2 x 1200 mm</t>
  </si>
  <si>
    <t>P09</t>
  </si>
  <si>
    <t>parapetní deska interiérová d 2370 mm</t>
  </si>
  <si>
    <t>P10</t>
  </si>
  <si>
    <t>parapetní deska interiérová d 1200 mm</t>
  </si>
  <si>
    <t>P11</t>
  </si>
  <si>
    <t>P12</t>
  </si>
  <si>
    <t>parapetní deska interiérová d 2380 mm</t>
  </si>
  <si>
    <t>P13</t>
  </si>
  <si>
    <t>parapetní deska interiérová d 2000 mm</t>
  </si>
  <si>
    <t>P14</t>
  </si>
  <si>
    <t>P16</t>
  </si>
  <si>
    <t>parapetní deska interiérová d 2040 mm</t>
  </si>
  <si>
    <t>P17</t>
  </si>
  <si>
    <t>parapetní deska interiérová d 1430 mm</t>
  </si>
  <si>
    <t>P21</t>
  </si>
  <si>
    <t>parapetní deska interiérová, d 800 mm</t>
  </si>
  <si>
    <t>Z01</t>
  </si>
  <si>
    <t>Z02</t>
  </si>
  <si>
    <t>Stávající ocelové mříže budou odříznuty + osazeny úhelníky pro odříznuté zpětně položené mříže s kotvami do stávajících svislých stěn</t>
  </si>
  <si>
    <t>Z03</t>
  </si>
  <si>
    <t>Oka záchytného systému, sloužící k čištění fasády</t>
  </si>
  <si>
    <t>Demontáž, opravy a doplnění a prodloužení stávajících hromosvodů, jímací vedení, svody vedení a uzemnění
- každ svod 5-10 m prodloužit</t>
  </si>
  <si>
    <t>kpl</t>
  </si>
  <si>
    <t>8</t>
  </si>
  <si>
    <t>9</t>
  </si>
  <si>
    <t>10</t>
  </si>
  <si>
    <t>11</t>
  </si>
  <si>
    <t>12</t>
  </si>
  <si>
    <t>2</t>
  </si>
  <si>
    <t>3</t>
  </si>
  <si>
    <t>4</t>
  </si>
  <si>
    <t>5</t>
  </si>
  <si>
    <t>6</t>
  </si>
  <si>
    <t>7</t>
  </si>
  <si>
    <t>765: Střešní krytiny tvrdé</t>
  </si>
  <si>
    <t>KZS stěn budov pod omítku deskami z polystyrénu EPS tl 140 mm s hmoždinkami s plastovým trnem - skladba OP 1
penetrace podkladu disperzním vodou ředitelným nátěrem,desky z expandovaného pěnového polystyrenu tl 140 mm,napětí v tlaku při 10% deformaci  70 kPa , kotveno hmoždinkami s výtahovou zkouškou,lepené jednosložkovou stěrkovou hmotou na bázi cementu,povrch jednosložková lepící hmota na bázi cementu s výztužnou vrstvou skleněné síťoviny</t>
  </si>
  <si>
    <t>KZS vnějšího ostění hloubky špalet do 200 mm deskami z polystyrénu XPS tl 20 mm
penetrace podkladu disperzním vodou ředitelným nátěrem, desky z extrudovaného polystyrenu tl 20 mm, jednosložková lepící hmota na bázi cementu s výztužnou vrstvou skleněné síťoviny</t>
  </si>
  <si>
    <t>Tenkovrstvá silikonová zrnitá omítka tl. 2,0 mm včetně penetrace vnějších stěn, dekorativní - skladba OP 1
na bázi silikonových pryskyřic s rýhovanou nebo zatíranou struktrou zrnitosti Z10, Z15, Z20, Z30 na podklad probarvený penetrační nátěr pod tenkovrstvou omítku</t>
  </si>
  <si>
    <t>H: Oddíly prací HSV</t>
  </si>
  <si>
    <t>P: Oddíly prací PSV</t>
  </si>
  <si>
    <t>Dopravní vlivy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</si>
  <si>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</si>
  <si>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</si>
  <si>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</si>
  <si>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</si>
  <si>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</si>
  <si>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VN: Vedlejší náklady</t>
  </si>
  <si>
    <t>ON: Ostatní náklady</t>
  </si>
  <si>
    <t>001: Zemní práce</t>
  </si>
  <si>
    <t>006: Úpravy povrchů</t>
  </si>
  <si>
    <t>094: Lešení</t>
  </si>
  <si>
    <t>099: Přesun hmot HSV</t>
  </si>
  <si>
    <t>784: Malby</t>
  </si>
  <si>
    <t>VN.01</t>
  </si>
  <si>
    <t>VN.02</t>
  </si>
  <si>
    <t>VN.03</t>
  </si>
  <si>
    <t>ON.01</t>
  </si>
  <si>
    <t>ON.02</t>
  </si>
  <si>
    <t>ON.03</t>
  </si>
  <si>
    <t>ON.04</t>
  </si>
  <si>
    <t>VN a ON: Vedlejší a ostatní náklady</t>
  </si>
  <si>
    <t>Kč</t>
  </si>
  <si>
    <t>STAVEBNÍ ÚPRAVY STÁVAJÍCÍHO OBJEKTU
Střední průmyslová škola,střední odborná škola
a střední odborné učiliště Nové Město nad Metují</t>
  </si>
  <si>
    <t>REKAPITULACE</t>
  </si>
  <si>
    <t>SO_04: Stavební objekt D</t>
  </si>
  <si>
    <t>764430800</t>
  </si>
  <si>
    <t>Demontáž oplechování</t>
  </si>
  <si>
    <t>766.1: Výplně otvorů</t>
  </si>
  <si>
    <t>Obnova malby - směsi tekuté disperzní bílé omyvatelné dvojnásobně v místnostech v do 3,8 m</t>
  </si>
  <si>
    <t>Plastové vstupní dveře pětikomorové, třída A,  materiál plastový profil PVC, prostupnost tepla max. 1,3 W (m2.K), barva imitace dřeva, dveře plné bez zasklení, otevírání klika-pankové kování, tříbodový zámek, rozměr 960 x 2130 mm</t>
  </si>
  <si>
    <t>Plastové vstupní dveře pětikomorové, třída A,  materiál plastový profil PVC, prostupnost tepla max. 1,3 W (m2.K), barva imitace dřeva, dveře plné bez zasklení, otevírání klika - pankový zámek, tříbodový zámek, dveře budou provedeny ve stylu repliky stávajících dvěří, rozměr 1200 x 2400 mm</t>
  </si>
  <si>
    <t>Povinná publicita
velkoplošný informační panel</t>
  </si>
  <si>
    <t>Dokumentace skutečného provedení stavby</t>
  </si>
  <si>
    <t>ON.05</t>
  </si>
  <si>
    <t xml:space="preserve">Vyregulování otopné soustavy </t>
  </si>
  <si>
    <t>ON.06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</si>
</sst>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</numFmts>
  <fonts count="27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sz val="8"/>
      <color indexed="17"/>
      <name val="Courier New"/>
      <family val="3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b/>
      <sz val="10"/>
      <color rgb="FF000080"/>
      <name val="Arial"/>
      <family val="2"/>
      <charset val="238"/>
    </font>
    <font>
      <b/>
      <sz val="12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9"/>
      <color rgb="FF000080"/>
      <name val="Arial"/>
      <family val="2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9"/>
      <color indexed="8"/>
      <name val="Arial CE"/>
      <family val="2"/>
      <charset val="238"/>
    </font>
    <font>
      <b/>
      <sz val="11"/>
      <color indexed="16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0" fillId="0" borderId="0"/>
  </cellStyleXfs>
  <cellXfs count="135"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49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right" vertical="top"/>
    </xf>
    <xf numFmtId="167" fontId="6" fillId="0" borderId="1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8" fillId="0" borderId="0" xfId="0" applyFont="1"/>
    <xf numFmtId="164" fontId="8" fillId="0" borderId="0" xfId="0" applyNumberFormat="1" applyFont="1" applyAlignment="1"/>
    <xf numFmtId="49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left"/>
    </xf>
    <xf numFmtId="165" fontId="8" fillId="0" borderId="0" xfId="0" applyNumberFormat="1" applyFont="1" applyFill="1" applyBorder="1" applyAlignment="1"/>
    <xf numFmtId="166" fontId="8" fillId="0" borderId="0" xfId="0" applyNumberFormat="1" applyFont="1" applyAlignment="1"/>
    <xf numFmtId="167" fontId="8" fillId="0" borderId="0" xfId="0" applyNumberFormat="1" applyFont="1" applyAlignment="1"/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9" fillId="0" borderId="0" xfId="0" applyFont="1"/>
    <xf numFmtId="49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right" vertical="top"/>
    </xf>
    <xf numFmtId="166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0" fontId="12" fillId="0" borderId="0" xfId="0" applyFont="1"/>
    <xf numFmtId="0" fontId="7" fillId="0" borderId="0" xfId="0" applyFont="1" applyAlignment="1">
      <alignment horizontal="left"/>
    </xf>
    <xf numFmtId="0" fontId="13" fillId="0" borderId="0" xfId="0" applyFont="1"/>
    <xf numFmtId="0" fontId="14" fillId="0" borderId="3" xfId="0" applyFont="1" applyBorder="1" applyAlignment="1">
      <alignment horizontal="left"/>
    </xf>
    <xf numFmtId="167" fontId="14" fillId="0" borderId="3" xfId="0" applyNumberFormat="1" applyFont="1" applyBorder="1" applyAlignment="1"/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right"/>
    </xf>
    <xf numFmtId="0" fontId="15" fillId="0" borderId="0" xfId="0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165" fontId="15" fillId="0" borderId="0" xfId="0" applyNumberFormat="1" applyFont="1" applyFill="1" applyBorder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167" fontId="15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164" fontId="17" fillId="0" borderId="0" xfId="0" applyNumberFormat="1" applyFont="1" applyAlignment="1"/>
    <xf numFmtId="49" fontId="17" fillId="0" borderId="0" xfId="0" applyNumberFormat="1" applyFont="1" applyAlignment="1"/>
    <xf numFmtId="165" fontId="17" fillId="0" borderId="0" xfId="0" applyNumberFormat="1" applyFont="1" applyFill="1" applyBorder="1" applyAlignment="1"/>
    <xf numFmtId="166" fontId="17" fillId="0" borderId="0" xfId="0" applyNumberFormat="1" applyFont="1" applyAlignment="1"/>
    <xf numFmtId="167" fontId="17" fillId="0" borderId="0" xfId="0" applyNumberFormat="1" applyFont="1" applyAlignment="1"/>
    <xf numFmtId="0" fontId="18" fillId="0" borderId="0" xfId="0" applyFont="1"/>
    <xf numFmtId="49" fontId="19" fillId="0" borderId="2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/>
    </xf>
    <xf numFmtId="49" fontId="17" fillId="0" borderId="0" xfId="0" applyNumberFormat="1" applyFont="1" applyAlignment="1">
      <alignment wrapText="1"/>
    </xf>
    <xf numFmtId="168" fontId="21" fillId="0" borderId="0" xfId="1" applyNumberFormat="1" applyFont="1" applyFill="1" applyAlignment="1"/>
    <xf numFmtId="49" fontId="21" fillId="0" borderId="0" xfId="1" applyNumberFormat="1" applyFont="1" applyFill="1" applyAlignment="1">
      <alignment horizontal="left"/>
    </xf>
    <xf numFmtId="49" fontId="21" fillId="0" borderId="0" xfId="1" applyNumberFormat="1" applyFont="1" applyFill="1" applyAlignment="1"/>
    <xf numFmtId="169" fontId="21" fillId="0" borderId="0" xfId="1" applyNumberFormat="1" applyFont="1" applyFill="1" applyBorder="1" applyAlignment="1">
      <alignment horizontal="center"/>
    </xf>
    <xf numFmtId="170" fontId="21" fillId="0" borderId="0" xfId="1" applyNumberFormat="1" applyFont="1" applyFill="1" applyAlignment="1"/>
    <xf numFmtId="171" fontId="21" fillId="0" borderId="0" xfId="1" applyNumberFormat="1" applyFont="1" applyAlignment="1"/>
    <xf numFmtId="171" fontId="21" fillId="0" borderId="0" xfId="0" applyNumberFormat="1" applyFont="1" applyAlignment="1"/>
    <xf numFmtId="49" fontId="6" fillId="0" borderId="4" xfId="1" applyNumberFormat="1" applyFont="1" applyFill="1" applyBorder="1" applyAlignment="1">
      <alignment horizontal="left" vertical="top"/>
    </xf>
    <xf numFmtId="0" fontId="6" fillId="0" borderId="4" xfId="1" applyNumberFormat="1" applyFont="1" applyFill="1" applyBorder="1" applyAlignment="1">
      <alignment horizontal="left" vertical="top" wrapText="1"/>
    </xf>
    <xf numFmtId="169" fontId="22" fillId="0" borderId="4" xfId="1" applyNumberFormat="1" applyFont="1" applyFill="1" applyBorder="1" applyAlignment="1">
      <alignment horizontal="center" vertical="top"/>
    </xf>
    <xf numFmtId="169" fontId="22" fillId="0" borderId="4" xfId="1" applyNumberFormat="1" applyFont="1" applyFill="1" applyBorder="1" applyAlignment="1">
      <alignment horizontal="right" vertical="top"/>
    </xf>
    <xf numFmtId="170" fontId="6" fillId="0" borderId="4" xfId="1" applyNumberFormat="1" applyFont="1" applyFill="1" applyBorder="1" applyAlignment="1">
      <alignment horizontal="right" vertical="top"/>
    </xf>
    <xf numFmtId="171" fontId="6" fillId="0" borderId="4" xfId="1" applyNumberFormat="1" applyFont="1" applyFill="1" applyBorder="1" applyAlignment="1">
      <alignment horizontal="right" vertical="top"/>
    </xf>
    <xf numFmtId="0" fontId="6" fillId="0" borderId="1" xfId="0" applyNumberFormat="1" applyFont="1" applyFill="1" applyBorder="1" applyAlignment="1">
      <alignment horizontal="left" vertical="top" wrapText="1"/>
    </xf>
    <xf numFmtId="164" fontId="23" fillId="0" borderId="0" xfId="0" applyNumberFormat="1" applyFont="1" applyAlignment="1"/>
    <xf numFmtId="0" fontId="23" fillId="0" borderId="0" xfId="0" applyNumberFormat="1" applyFont="1" applyAlignment="1">
      <alignment horizontal="left"/>
    </xf>
    <xf numFmtId="49" fontId="23" fillId="0" borderId="0" xfId="0" applyNumberFormat="1" applyFont="1" applyAlignment="1">
      <alignment horizontal="center"/>
    </xf>
    <xf numFmtId="165" fontId="23" fillId="0" borderId="0" xfId="0" applyNumberFormat="1" applyFont="1" applyFill="1" applyBorder="1" applyAlignment="1"/>
    <xf numFmtId="166" fontId="23" fillId="0" borderId="0" xfId="0" applyNumberFormat="1" applyFont="1" applyAlignment="1"/>
    <xf numFmtId="167" fontId="23" fillId="0" borderId="0" xfId="0" applyNumberFormat="1" applyFont="1" applyAlignment="1"/>
    <xf numFmtId="0" fontId="24" fillId="0" borderId="0" xfId="0" applyFont="1"/>
    <xf numFmtId="164" fontId="6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horizontal="center" vertical="top"/>
    </xf>
    <xf numFmtId="165" fontId="10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Border="1" applyAlignment="1">
      <alignment horizontal="right" vertical="top"/>
    </xf>
    <xf numFmtId="167" fontId="6" fillId="0" borderId="0" xfId="0" applyNumberFormat="1" applyFont="1" applyBorder="1" applyAlignment="1">
      <alignment horizontal="right" vertical="top"/>
    </xf>
    <xf numFmtId="49" fontId="16" fillId="0" borderId="0" xfId="0" applyNumberFormat="1" applyFont="1" applyAlignment="1">
      <alignment horizontal="left" indent="1"/>
    </xf>
    <xf numFmtId="167" fontId="16" fillId="0" borderId="0" xfId="0" applyNumberFormat="1" applyFont="1" applyAlignment="1"/>
    <xf numFmtId="0" fontId="16" fillId="0" borderId="0" xfId="0" applyFont="1"/>
    <xf numFmtId="164" fontId="25" fillId="0" borderId="0" xfId="0" applyNumberFormat="1" applyFont="1" applyAlignment="1">
      <alignment horizontal="left" wrapText="1" indent="1"/>
    </xf>
    <xf numFmtId="0" fontId="26" fillId="0" borderId="0" xfId="0" applyFont="1" applyAlignment="1">
      <alignment horizontal="left" indent="1"/>
    </xf>
    <xf numFmtId="49" fontId="23" fillId="0" borderId="0" xfId="0" applyNumberFormat="1" applyFont="1" applyAlignment="1">
      <alignment horizontal="left"/>
    </xf>
    <xf numFmtId="49" fontId="12" fillId="0" borderId="5" xfId="0" applyNumberFormat="1" applyFont="1" applyBorder="1" applyAlignment="1">
      <alignment horizontal="left" indent="2"/>
    </xf>
    <xf numFmtId="167" fontId="12" fillId="0" borderId="5" xfId="0" applyNumberFormat="1" applyFont="1" applyBorder="1" applyAlignment="1"/>
    <xf numFmtId="164" fontId="6" fillId="0" borderId="5" xfId="0" applyNumberFormat="1" applyFont="1" applyBorder="1" applyAlignment="1">
      <alignment horizontal="right" vertical="top"/>
    </xf>
    <xf numFmtId="49" fontId="6" fillId="0" borderId="5" xfId="0" applyNumberFormat="1" applyFont="1" applyBorder="1" applyAlignment="1">
      <alignment horizontal="left" vertical="top"/>
    </xf>
    <xf numFmtId="0" fontId="6" fillId="0" borderId="5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center" vertical="top"/>
    </xf>
    <xf numFmtId="165" fontId="10" fillId="0" borderId="5" xfId="0" applyNumberFormat="1" applyFont="1" applyFill="1" applyBorder="1" applyAlignment="1">
      <alignment horizontal="right" vertical="top"/>
    </xf>
    <xf numFmtId="166" fontId="6" fillId="0" borderId="5" xfId="0" applyNumberFormat="1" applyFont="1" applyBorder="1" applyAlignment="1">
      <alignment horizontal="right" vertical="top"/>
    </xf>
    <xf numFmtId="167" fontId="6" fillId="0" borderId="5" xfId="0" applyNumberFormat="1" applyFont="1" applyBorder="1" applyAlignment="1">
      <alignment horizontal="right" vertical="top"/>
    </xf>
    <xf numFmtId="0" fontId="5" fillId="0" borderId="0" xfId="0" applyFont="1"/>
    <xf numFmtId="166" fontId="9" fillId="0" borderId="0" xfId="0" applyNumberFormat="1" applyFont="1"/>
    <xf numFmtId="0" fontId="6" fillId="0" borderId="5" xfId="0" applyNumberFormat="1" applyFont="1" applyBorder="1" applyAlignment="1">
      <alignment horizontal="left" vertical="top" wrapText="1"/>
    </xf>
    <xf numFmtId="0" fontId="6" fillId="0" borderId="5" xfId="0" applyNumberFormat="1" applyFont="1" applyFill="1" applyBorder="1" applyAlignment="1">
      <alignment horizontal="left" vertical="top" wrapText="1"/>
    </xf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4" fontId="6" fillId="0" borderId="5" xfId="0" applyNumberFormat="1" applyFont="1" applyBorder="1" applyAlignment="1">
      <alignment horizontal="right" vertical="top"/>
    </xf>
    <xf numFmtId="49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right" vertical="top"/>
    </xf>
    <xf numFmtId="167" fontId="6" fillId="0" borderId="5" xfId="0" applyNumberFormat="1" applyFont="1" applyBorder="1" applyAlignment="1">
      <alignment horizontal="right" vertical="top"/>
    </xf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5" fillId="0" borderId="0" xfId="0" applyFont="1"/>
    <xf numFmtId="49" fontId="6" fillId="0" borderId="5" xfId="0" applyNumberFormat="1" applyFont="1" applyBorder="1" applyAlignment="1">
      <alignment horizontal="left" vertical="top"/>
    </xf>
    <xf numFmtId="0" fontId="6" fillId="0" borderId="5" xfId="0" applyNumberFormat="1" applyFont="1" applyBorder="1" applyAlignment="1">
      <alignment horizontal="left" vertical="top" wrapText="1"/>
    </xf>
    <xf numFmtId="165" fontId="10" fillId="0" borderId="5" xfId="0" applyNumberFormat="1" applyFont="1" applyFill="1" applyBorder="1" applyAlignment="1">
      <alignment horizontal="right" vertical="top"/>
    </xf>
    <xf numFmtId="0" fontId="6" fillId="0" borderId="5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_Vzor pro profese" xfId="1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25"/>
  <sheetViews>
    <sheetView showGridLines="0" tabSelected="1" zoomScaleNormal="100" zoomScaleSheetLayoutView="115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bestFit="1" customWidth="1"/>
    <col min="2" max="2" width="15.7109375" customWidth="1"/>
  </cols>
  <sheetData>
    <row r="1" spans="1:2" s="60" customFormat="1" ht="56.25" customHeight="1" x14ac:dyDescent="0.25">
      <c r="A1" s="95" t="s">
        <v>418</v>
      </c>
      <c r="B1" s="56"/>
    </row>
    <row r="2" spans="1:2" s="60" customFormat="1" ht="30" customHeight="1" x14ac:dyDescent="0.25">
      <c r="A2" s="96" t="s">
        <v>419</v>
      </c>
      <c r="B2" s="56"/>
    </row>
    <row r="3" spans="1:2" ht="13.5" thickBot="1" x14ac:dyDescent="0.25">
      <c r="A3" s="54" t="s">
        <v>20</v>
      </c>
      <c r="B3" s="54" t="s">
        <v>17</v>
      </c>
    </row>
    <row r="4" spans="1:2" x14ac:dyDescent="0.2">
      <c r="A4" s="45"/>
      <c r="B4" s="46"/>
    </row>
    <row r="5" spans="1:2" s="84" customFormat="1" ht="16.5" customHeight="1" x14ac:dyDescent="0.25">
      <c r="A5" s="97" t="s">
        <v>420</v>
      </c>
      <c r="B5" s="83"/>
    </row>
    <row r="6" spans="1:2" s="94" customFormat="1" ht="35.25" customHeight="1" x14ac:dyDescent="0.2">
      <c r="A6" s="92" t="s">
        <v>394</v>
      </c>
      <c r="B6" s="93">
        <f>SUBTOTAL(9,B7:B11)</f>
        <v>2955432.5310943522</v>
      </c>
    </row>
    <row r="7" spans="1:2" s="40" customFormat="1" ht="15" customHeight="1" outlineLevel="1" x14ac:dyDescent="0.2">
      <c r="A7" s="98" t="str">
        <f>IF(SO_04_D!$C$8=0,"",SO_04_D!$C$8)</f>
        <v>001: Zemní práce</v>
      </c>
      <c r="B7" s="99">
        <f>IF(SO_04_D!$G$8=0,"",SO_04_D!$G$8)</f>
        <v>4500.0376255330557</v>
      </c>
    </row>
    <row r="8" spans="1:2" s="40" customFormat="1" ht="15" customHeight="1" outlineLevel="1" x14ac:dyDescent="0.2">
      <c r="A8" s="98" t="str">
        <f>IF(SO_04_D!$C$17=0,"",SO_04_D!$C$17)</f>
        <v>006: Úpravy povrchů</v>
      </c>
      <c r="B8" s="99">
        <f>IF(SO_04_D!$G$17=0,"",SO_04_D!$G$17)</f>
        <v>1550060.5784675721</v>
      </c>
    </row>
    <row r="9" spans="1:2" s="40" customFormat="1" ht="15" customHeight="1" outlineLevel="1" x14ac:dyDescent="0.2">
      <c r="A9" s="98" t="str">
        <f>IF(SO_04_D!$C$128=0,"",SO_04_D!$C$128)</f>
        <v>094: Lešení</v>
      </c>
      <c r="B9" s="99">
        <f>IF(SO_04_D!$G$128=0,"",SO_04_D!$G$128)</f>
        <v>199042.98259553281</v>
      </c>
    </row>
    <row r="10" spans="1:2" s="40" customFormat="1" ht="15" customHeight="1" outlineLevel="1" x14ac:dyDescent="0.2">
      <c r="A10" s="98" t="str">
        <f>IF(SO_04_D!$C$154=0,"",SO_04_D!$C$154)</f>
        <v>096: Bourání</v>
      </c>
      <c r="B10" s="99">
        <f>IF(SO_04_D!$G$154=0,"",SO_04_D!$G$154)</f>
        <v>1171077.5810143135</v>
      </c>
    </row>
    <row r="11" spans="1:2" s="40" customFormat="1" ht="15" customHeight="1" outlineLevel="1" x14ac:dyDescent="0.2">
      <c r="A11" s="98" t="str">
        <f>IF(SO_04_D!$C$189=0,"",SO_04_D!$C$189)</f>
        <v>099: Přesun hmot HSV</v>
      </c>
      <c r="B11" s="99">
        <f>IF(SO_04_D!$G$189=0,"",SO_04_D!$G$189)</f>
        <v>30751.351391400764</v>
      </c>
    </row>
    <row r="12" spans="1:2" s="94" customFormat="1" ht="35.25" customHeight="1" x14ac:dyDescent="0.2">
      <c r="A12" s="92" t="s">
        <v>395</v>
      </c>
      <c r="B12" s="93">
        <f>SUBTOTAL(9,B13:B20)</f>
        <v>2332481.167483822</v>
      </c>
    </row>
    <row r="13" spans="1:2" s="40" customFormat="1" ht="15" customHeight="1" outlineLevel="1" x14ac:dyDescent="0.2">
      <c r="A13" s="98" t="str">
        <f>IF(SO_04_D!$C$194=0,"",SO_04_D!$C$194)</f>
        <v>712: Povlakové krytiny</v>
      </c>
      <c r="B13" s="99">
        <f>IF(SO_04_D!$G$194=0,"",SO_04_D!$G$194)</f>
        <v>13267.214400000001</v>
      </c>
    </row>
    <row r="14" spans="1:2" s="40" customFormat="1" ht="15" customHeight="1" outlineLevel="1" x14ac:dyDescent="0.2">
      <c r="A14" s="98" t="str">
        <f>IF(SO_04_D!$C$200=0,"",SO_04_D!$C$200)</f>
        <v>713: Izolace tepelné</v>
      </c>
      <c r="B14" s="99">
        <f>IF(SO_04_D!$G$200=0,"",SO_04_D!$G$200)</f>
        <v>402879.06344</v>
      </c>
    </row>
    <row r="15" spans="1:2" s="40" customFormat="1" ht="15" customHeight="1" outlineLevel="1" x14ac:dyDescent="0.2">
      <c r="A15" s="98" t="str">
        <f>IF(SO_04_D!$C$212=0,"",SO_04_D!$C$212)</f>
        <v>763: Konstrukce montované</v>
      </c>
      <c r="B15" s="99">
        <f>IF(SO_04_D!$G$212=0,"",SO_04_D!$G$212)</f>
        <v>295910.25913621159</v>
      </c>
    </row>
    <row r="16" spans="1:2" s="40" customFormat="1" ht="15" customHeight="1" outlineLevel="1" x14ac:dyDescent="0.2">
      <c r="A16" s="98" t="str">
        <f>IF(SO_04_D!$C$219=0,"",SO_04_D!$C$219)</f>
        <v>764: Konstrukce klempířské</v>
      </c>
      <c r="B16" s="99">
        <f>IF(SO_04_D!$G$219=0,"",SO_04_D!$G$219)</f>
        <v>140435.18100000001</v>
      </c>
    </row>
    <row r="17" spans="1:2" s="40" customFormat="1" ht="15" customHeight="1" outlineLevel="1" x14ac:dyDescent="0.2">
      <c r="A17" s="98" t="str">
        <f>IF(SO_04_D!$C$246=0,"",SO_04_D!$C$246)</f>
        <v>765: Střešní krytiny tvrdé</v>
      </c>
      <c r="B17" s="99">
        <f>IF(SO_04_D!$G$246=0,"",SO_04_D!$G$246)</f>
        <v>683692.12934571202</v>
      </c>
    </row>
    <row r="18" spans="1:2" s="40" customFormat="1" ht="15" customHeight="1" outlineLevel="1" x14ac:dyDescent="0.2">
      <c r="A18" s="98" t="str">
        <f>IF(SO_04_D!$C$255=0,"",SO_04_D!$C$255)</f>
        <v>766.1: Výplně otvorů</v>
      </c>
      <c r="B18" s="99">
        <f>IF(SO_04_D!$G$255=0,"",SO_04_D!$G$255)</f>
        <v>746481.96</v>
      </c>
    </row>
    <row r="19" spans="1:2" s="40" customFormat="1" ht="15" customHeight="1" outlineLevel="1" x14ac:dyDescent="0.2">
      <c r="A19" s="98" t="str">
        <f>IF(SO_04_D!$C$297=0,"",SO_04_D!$C$297)</f>
        <v>767: Konstrukce zámečnické</v>
      </c>
      <c r="B19" s="99">
        <f>IF(SO_04_D!$G$297=0,"",SO_04_D!$G$297)</f>
        <v>846.17500000000007</v>
      </c>
    </row>
    <row r="20" spans="1:2" s="40" customFormat="1" ht="15" customHeight="1" outlineLevel="1" x14ac:dyDescent="0.2">
      <c r="A20" s="98" t="str">
        <f>IF(SO_04_D!$C$304=0,"",SO_04_D!$C$304)</f>
        <v>784: Malby</v>
      </c>
      <c r="B20" s="99">
        <f>IF(SO_04_D!$G$304=0,"",SO_04_D!$G$304)</f>
        <v>48969.1851618984</v>
      </c>
    </row>
    <row r="21" spans="1:2" s="94" customFormat="1" ht="35.25" customHeight="1" x14ac:dyDescent="0.2">
      <c r="A21" s="92" t="s">
        <v>416</v>
      </c>
      <c r="B21" s="93">
        <f>SUBTOTAL(9,B22:B24)</f>
        <v>67500</v>
      </c>
    </row>
    <row r="22" spans="1:2" s="40" customFormat="1" ht="15" customHeight="1" outlineLevel="1" x14ac:dyDescent="0.2">
      <c r="A22" s="98" t="s">
        <v>402</v>
      </c>
      <c r="B22" s="99">
        <f>SO_04_D!G318</f>
        <v>35000</v>
      </c>
    </row>
    <row r="23" spans="1:2" s="40" customFormat="1" ht="15" customHeight="1" outlineLevel="1" x14ac:dyDescent="0.2">
      <c r="A23" s="98" t="s">
        <v>403</v>
      </c>
      <c r="B23" s="99">
        <f>SO_04_D!G323</f>
        <v>32500</v>
      </c>
    </row>
    <row r="24" spans="1:2" ht="13.5" outlineLevel="1" thickBot="1" x14ac:dyDescent="0.25">
      <c r="A24" s="41"/>
    </row>
    <row r="25" spans="1:2" s="42" customFormat="1" ht="28.5" customHeight="1" x14ac:dyDescent="0.25">
      <c r="A25" s="43" t="s">
        <v>116</v>
      </c>
      <c r="B25" s="44">
        <f>SUBTOTAL(9,B6:B24)</f>
        <v>5355413.6985781742</v>
      </c>
    </row>
  </sheetData>
  <phoneticPr fontId="0" type="noConversion"/>
  <pageMargins left="1.35" right="0.78740157480314965" top="1.22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30"/>
  <sheetViews>
    <sheetView showGridLines="0" zoomScaleNormal="100" zoomScaleSheetLayoutView="100" workbookViewId="0">
      <pane ySplit="4" topLeftCell="A5" activePane="bottomLeft" state="frozen"/>
      <selection pane="bottomLeft" activeCell="A5" sqref="A5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s="60" customFormat="1" ht="21.6" customHeight="1" x14ac:dyDescent="0.25">
      <c r="A1" s="55"/>
      <c r="B1" s="56"/>
      <c r="C1" s="56" t="s">
        <v>252</v>
      </c>
      <c r="D1" s="56"/>
      <c r="E1" s="57"/>
      <c r="F1" s="58"/>
      <c r="G1" s="57"/>
    </row>
    <row r="2" spans="1:7" s="60" customFormat="1" ht="38.25" customHeight="1" x14ac:dyDescent="0.25">
      <c r="A2" s="55"/>
      <c r="B2" s="56"/>
      <c r="C2" s="63" t="s">
        <v>253</v>
      </c>
      <c r="D2" s="56"/>
      <c r="E2" s="57"/>
      <c r="F2" s="58"/>
      <c r="G2" s="57"/>
    </row>
    <row r="3" spans="1:7" s="60" customFormat="1" ht="21.6" customHeight="1" x14ac:dyDescent="0.25">
      <c r="A3" s="55"/>
      <c r="B3" s="56"/>
      <c r="C3" s="56"/>
      <c r="D3" s="56"/>
      <c r="E3" s="57"/>
      <c r="F3" s="58"/>
      <c r="G3" s="59"/>
    </row>
    <row r="4" spans="1:7" s="60" customFormat="1" ht="13.5" thickBot="1" x14ac:dyDescent="0.25">
      <c r="A4" s="61" t="s">
        <v>25</v>
      </c>
      <c r="B4" s="61" t="s">
        <v>13</v>
      </c>
      <c r="C4" s="62" t="s">
        <v>20</v>
      </c>
      <c r="D4" s="61" t="s">
        <v>9</v>
      </c>
      <c r="E4" s="61" t="s">
        <v>149</v>
      </c>
      <c r="F4" s="61" t="s">
        <v>106</v>
      </c>
      <c r="G4" s="61" t="s">
        <v>17</v>
      </c>
    </row>
    <row r="5" spans="1:7" ht="11.25" customHeight="1" x14ac:dyDescent="0.2">
      <c r="A5" s="2"/>
      <c r="B5" s="14"/>
      <c r="C5" s="15"/>
      <c r="D5" s="6"/>
      <c r="E5" s="2"/>
      <c r="F5" s="2"/>
      <c r="G5" s="2"/>
    </row>
    <row r="6" spans="1:7" s="84" customFormat="1" ht="19.5" customHeight="1" x14ac:dyDescent="0.25">
      <c r="A6" s="78"/>
      <c r="B6" s="79"/>
      <c r="C6" s="79" t="s">
        <v>251</v>
      </c>
      <c r="D6" s="80"/>
      <c r="E6" s="81"/>
      <c r="F6" s="82"/>
      <c r="G6" s="83">
        <f>SUBTOTAL(9,G7:G329)</f>
        <v>5402163.6985781733</v>
      </c>
    </row>
    <row r="7" spans="1:7" s="16" customFormat="1" ht="18.75" customHeight="1" outlineLevel="1" x14ac:dyDescent="0.2">
      <c r="A7" s="17"/>
      <c r="B7" s="19"/>
      <c r="C7" s="19" t="s">
        <v>394</v>
      </c>
      <c r="D7" s="18"/>
      <c r="E7" s="20"/>
      <c r="F7" s="21"/>
      <c r="G7" s="22">
        <f>SUBTOTAL(9,G8:G192)</f>
        <v>2955432.5310943522</v>
      </c>
    </row>
    <row r="8" spans="1:7" s="23" customFormat="1" ht="16.5" customHeight="1" outlineLevel="1" x14ac:dyDescent="0.2">
      <c r="A8" s="24"/>
      <c r="B8" s="25"/>
      <c r="C8" s="25" t="s">
        <v>404</v>
      </c>
      <c r="D8" s="6"/>
      <c r="E8" s="26"/>
      <c r="F8" s="27"/>
      <c r="G8" s="28">
        <f>SUBTOTAL(9,G9:G16)</f>
        <v>4500.0376255330557</v>
      </c>
    </row>
    <row r="9" spans="1:7" s="29" customFormat="1" ht="12" outlineLevel="2" x14ac:dyDescent="0.2">
      <c r="A9" s="10">
        <v>1</v>
      </c>
      <c r="B9" s="30" t="s">
        <v>97</v>
      </c>
      <c r="C9" s="31" t="s">
        <v>190</v>
      </c>
      <c r="D9" s="11" t="s">
        <v>8</v>
      </c>
      <c r="E9" s="32">
        <v>3.6599999999999997</v>
      </c>
      <c r="F9" s="12">
        <v>550</v>
      </c>
      <c r="G9" s="13">
        <f>E9*F9</f>
        <v>2012.9999999999998</v>
      </c>
    </row>
    <row r="10" spans="1:7" s="33" customFormat="1" ht="22.5" outlineLevel="3" x14ac:dyDescent="0.2">
      <c r="A10" s="34"/>
      <c r="B10" s="35"/>
      <c r="C10" s="36" t="s">
        <v>188</v>
      </c>
      <c r="D10" s="35"/>
      <c r="E10" s="37">
        <v>3.6599999999999997</v>
      </c>
      <c r="F10" s="38"/>
      <c r="G10" s="39"/>
    </row>
    <row r="11" spans="1:7" s="29" customFormat="1" ht="12" outlineLevel="2" x14ac:dyDescent="0.2">
      <c r="A11" s="10">
        <v>2</v>
      </c>
      <c r="B11" s="30" t="s">
        <v>34</v>
      </c>
      <c r="C11" s="31" t="s">
        <v>204</v>
      </c>
      <c r="D11" s="11" t="s">
        <v>11</v>
      </c>
      <c r="E11" s="32">
        <v>3.66</v>
      </c>
      <c r="F11" s="12">
        <v>149.7016513216</v>
      </c>
      <c r="G11" s="13">
        <f>E11*F11</f>
        <v>547.90804383705597</v>
      </c>
    </row>
    <row r="12" spans="1:7" s="29" customFormat="1" ht="24" outlineLevel="2" x14ac:dyDescent="0.2">
      <c r="A12" s="10">
        <v>3</v>
      </c>
      <c r="B12" s="30" t="s">
        <v>33</v>
      </c>
      <c r="C12" s="31" t="s">
        <v>223</v>
      </c>
      <c r="D12" s="11" t="s">
        <v>11</v>
      </c>
      <c r="E12" s="32">
        <v>3.66</v>
      </c>
      <c r="F12" s="12">
        <v>253.53824831999998</v>
      </c>
      <c r="G12" s="13">
        <f>E12*F12</f>
        <v>927.94998885119992</v>
      </c>
    </row>
    <row r="13" spans="1:7" s="29" customFormat="1" ht="12" outlineLevel="2" x14ac:dyDescent="0.2">
      <c r="A13" s="10">
        <v>4</v>
      </c>
      <c r="B13" s="30" t="s">
        <v>35</v>
      </c>
      <c r="C13" s="31" t="s">
        <v>183</v>
      </c>
      <c r="D13" s="11" t="s">
        <v>11</v>
      </c>
      <c r="E13" s="32">
        <v>3.66</v>
      </c>
      <c r="F13" s="12">
        <v>16.278577279999997</v>
      </c>
      <c r="G13" s="13">
        <f>E13*F13</f>
        <v>59.57959284479999</v>
      </c>
    </row>
    <row r="14" spans="1:7" s="29" customFormat="1" ht="12" outlineLevel="2" x14ac:dyDescent="0.2">
      <c r="A14" s="10">
        <v>5</v>
      </c>
      <c r="B14" s="30" t="s">
        <v>36</v>
      </c>
      <c r="C14" s="31" t="s">
        <v>213</v>
      </c>
      <c r="D14" s="11" t="s">
        <v>6</v>
      </c>
      <c r="E14" s="32">
        <v>7.32</v>
      </c>
      <c r="F14" s="12">
        <v>130</v>
      </c>
      <c r="G14" s="13">
        <f>E14*F14</f>
        <v>951.6</v>
      </c>
    </row>
    <row r="15" spans="1:7" s="33" customFormat="1" ht="11.25" outlineLevel="3" x14ac:dyDescent="0.2">
      <c r="A15" s="34"/>
      <c r="B15" s="35"/>
      <c r="C15" s="36" t="s">
        <v>37</v>
      </c>
      <c r="D15" s="35"/>
      <c r="E15" s="37">
        <v>7.32</v>
      </c>
      <c r="F15" s="38"/>
      <c r="G15" s="39"/>
    </row>
    <row r="16" spans="1:7" s="47" customFormat="1" ht="12.75" customHeight="1" outlineLevel="2" x14ac:dyDescent="0.2">
      <c r="A16" s="48"/>
      <c r="B16" s="49"/>
      <c r="C16" s="50"/>
      <c r="D16" s="49"/>
      <c r="E16" s="51"/>
      <c r="F16" s="52"/>
      <c r="G16" s="53"/>
    </row>
    <row r="17" spans="1:7" s="23" customFormat="1" ht="16.5" customHeight="1" outlineLevel="1" x14ac:dyDescent="0.2">
      <c r="A17" s="24"/>
      <c r="B17" s="25"/>
      <c r="C17" s="25" t="s">
        <v>405</v>
      </c>
      <c r="D17" s="6"/>
      <c r="E17" s="26"/>
      <c r="F17" s="27"/>
      <c r="G17" s="28">
        <f>SUBTOTAL(9,G18:G127)</f>
        <v>1550060.5784675721</v>
      </c>
    </row>
    <row r="18" spans="1:7" s="29" customFormat="1" ht="24" outlineLevel="2" x14ac:dyDescent="0.2">
      <c r="A18" s="10">
        <v>1</v>
      </c>
      <c r="B18" s="30" t="s">
        <v>49</v>
      </c>
      <c r="C18" s="31" t="s">
        <v>229</v>
      </c>
      <c r="D18" s="11" t="s">
        <v>10</v>
      </c>
      <c r="E18" s="32">
        <v>788.4076</v>
      </c>
      <c r="F18" s="12">
        <v>59.686567999999994</v>
      </c>
      <c r="G18" s="13">
        <f>E18*F18</f>
        <v>47057.343829116799</v>
      </c>
    </row>
    <row r="19" spans="1:7" s="33" customFormat="1" ht="11.25" outlineLevel="3" x14ac:dyDescent="0.2">
      <c r="A19" s="34"/>
      <c r="B19" s="35"/>
      <c r="C19" s="36" t="s">
        <v>22</v>
      </c>
      <c r="D19" s="35"/>
      <c r="E19" s="37">
        <v>0</v>
      </c>
      <c r="F19" s="38"/>
      <c r="G19" s="39"/>
    </row>
    <row r="20" spans="1:7" s="33" customFormat="1" ht="11.25" outlineLevel="3" x14ac:dyDescent="0.2">
      <c r="A20" s="34"/>
      <c r="B20" s="35"/>
      <c r="C20" s="36" t="s">
        <v>21</v>
      </c>
      <c r="D20" s="35"/>
      <c r="E20" s="37">
        <v>0</v>
      </c>
      <c r="F20" s="38"/>
      <c r="G20" s="39"/>
    </row>
    <row r="21" spans="1:7" s="33" customFormat="1" ht="11.25" outlineLevel="3" x14ac:dyDescent="0.2">
      <c r="A21" s="34"/>
      <c r="B21" s="35"/>
      <c r="C21" s="36" t="s">
        <v>166</v>
      </c>
      <c r="D21" s="35"/>
      <c r="E21" s="37">
        <v>295.3</v>
      </c>
      <c r="F21" s="38"/>
      <c r="G21" s="39"/>
    </row>
    <row r="22" spans="1:7" s="33" customFormat="1" ht="11.25" outlineLevel="3" x14ac:dyDescent="0.2">
      <c r="A22" s="34"/>
      <c r="B22" s="35"/>
      <c r="C22" s="36" t="s">
        <v>26</v>
      </c>
      <c r="D22" s="35"/>
      <c r="E22" s="37">
        <v>0</v>
      </c>
      <c r="F22" s="38"/>
      <c r="G22" s="39"/>
    </row>
    <row r="23" spans="1:7" s="33" customFormat="1" ht="11.25" outlineLevel="3" x14ac:dyDescent="0.2">
      <c r="A23" s="34"/>
      <c r="B23" s="35"/>
      <c r="C23" s="36" t="s">
        <v>129</v>
      </c>
      <c r="D23" s="35"/>
      <c r="E23" s="37">
        <v>309</v>
      </c>
      <c r="F23" s="38"/>
      <c r="G23" s="39"/>
    </row>
    <row r="24" spans="1:7" s="33" customFormat="1" ht="11.25" outlineLevel="3" x14ac:dyDescent="0.2">
      <c r="A24" s="34"/>
      <c r="B24" s="35"/>
      <c r="C24" s="36" t="s">
        <v>98</v>
      </c>
      <c r="D24" s="35"/>
      <c r="E24" s="37">
        <v>0</v>
      </c>
      <c r="F24" s="38"/>
      <c r="G24" s="39"/>
    </row>
    <row r="25" spans="1:7" s="33" customFormat="1" ht="11.25" outlineLevel="3" x14ac:dyDescent="0.2">
      <c r="A25" s="34"/>
      <c r="B25" s="35"/>
      <c r="C25" s="36" t="s">
        <v>127</v>
      </c>
      <c r="D25" s="35"/>
      <c r="E25" s="37">
        <v>35.5</v>
      </c>
      <c r="F25" s="38"/>
      <c r="G25" s="39"/>
    </row>
    <row r="26" spans="1:7" s="33" customFormat="1" ht="11.25" outlineLevel="3" x14ac:dyDescent="0.2">
      <c r="A26" s="34"/>
      <c r="B26" s="35"/>
      <c r="C26" s="36" t="s">
        <v>135</v>
      </c>
      <c r="D26" s="35"/>
      <c r="E26" s="37">
        <v>149</v>
      </c>
      <c r="F26" s="38"/>
      <c r="G26" s="39"/>
    </row>
    <row r="27" spans="1:7" s="33" customFormat="1" ht="11.25" outlineLevel="3" x14ac:dyDescent="0.2">
      <c r="A27" s="34"/>
      <c r="B27" s="35"/>
      <c r="C27" s="36"/>
      <c r="D27" s="35"/>
      <c r="E27" s="37">
        <v>0</v>
      </c>
      <c r="F27" s="38"/>
      <c r="G27" s="39"/>
    </row>
    <row r="28" spans="1:7" s="33" customFormat="1" ht="11.25" outlineLevel="3" x14ac:dyDescent="0.2">
      <c r="A28" s="34"/>
      <c r="B28" s="35"/>
      <c r="C28" s="36" t="s">
        <v>23</v>
      </c>
      <c r="D28" s="35"/>
      <c r="E28" s="37">
        <v>0</v>
      </c>
      <c r="F28" s="38"/>
      <c r="G28" s="39"/>
    </row>
    <row r="29" spans="1:7" s="33" customFormat="1" ht="11.25" outlineLevel="3" x14ac:dyDescent="0.2">
      <c r="A29" s="34"/>
      <c r="B29" s="35"/>
      <c r="C29" s="36" t="s">
        <v>146</v>
      </c>
      <c r="D29" s="35"/>
      <c r="E29" s="37">
        <v>-67.5</v>
      </c>
      <c r="F29" s="38"/>
      <c r="G29" s="39"/>
    </row>
    <row r="30" spans="1:7" s="33" customFormat="1" ht="11.25" outlineLevel="3" x14ac:dyDescent="0.2">
      <c r="A30" s="34"/>
      <c r="B30" s="35"/>
      <c r="C30" s="36" t="s">
        <v>143</v>
      </c>
      <c r="D30" s="35"/>
      <c r="E30" s="37">
        <v>-27.72</v>
      </c>
      <c r="F30" s="38"/>
      <c r="G30" s="39"/>
    </row>
    <row r="31" spans="1:7" s="33" customFormat="1" ht="11.25" outlineLevel="3" x14ac:dyDescent="0.2">
      <c r="A31" s="34"/>
      <c r="B31" s="35"/>
      <c r="C31" s="36" t="s">
        <v>141</v>
      </c>
      <c r="D31" s="35"/>
      <c r="E31" s="37">
        <v>-10.805400000000001</v>
      </c>
      <c r="F31" s="38"/>
      <c r="G31" s="39"/>
    </row>
    <row r="32" spans="1:7" s="33" customFormat="1" ht="11.25" outlineLevel="3" x14ac:dyDescent="0.2">
      <c r="A32" s="34"/>
      <c r="B32" s="35"/>
      <c r="C32" s="36" t="s">
        <v>167</v>
      </c>
      <c r="D32" s="35"/>
      <c r="E32" s="37">
        <v>-5.7359999999999998</v>
      </c>
      <c r="F32" s="38"/>
      <c r="G32" s="39"/>
    </row>
    <row r="33" spans="1:7" s="33" customFormat="1" ht="11.25" outlineLevel="3" x14ac:dyDescent="0.2">
      <c r="A33" s="34"/>
      <c r="B33" s="35"/>
      <c r="C33" s="36" t="s">
        <v>145</v>
      </c>
      <c r="D33" s="35"/>
      <c r="E33" s="37">
        <v>-7.8390000000000004</v>
      </c>
      <c r="F33" s="38"/>
      <c r="G33" s="39"/>
    </row>
    <row r="34" spans="1:7" s="33" customFormat="1" ht="11.25" outlineLevel="3" x14ac:dyDescent="0.2">
      <c r="A34" s="34"/>
      <c r="B34" s="35"/>
      <c r="C34" s="36" t="s">
        <v>144</v>
      </c>
      <c r="D34" s="35"/>
      <c r="E34" s="37">
        <v>-8.2560000000000002</v>
      </c>
      <c r="F34" s="38"/>
      <c r="G34" s="39"/>
    </row>
    <row r="35" spans="1:7" s="33" customFormat="1" ht="11.25" outlineLevel="3" x14ac:dyDescent="0.2">
      <c r="A35" s="34"/>
      <c r="B35" s="35"/>
      <c r="C35" s="36" t="s">
        <v>111</v>
      </c>
      <c r="D35" s="35"/>
      <c r="E35" s="37">
        <v>0</v>
      </c>
      <c r="F35" s="38"/>
      <c r="G35" s="39"/>
    </row>
    <row r="36" spans="1:7" s="33" customFormat="1" ht="11.25" outlineLevel="3" x14ac:dyDescent="0.2">
      <c r="A36" s="34"/>
      <c r="B36" s="35"/>
      <c r="C36" s="36" t="s">
        <v>173</v>
      </c>
      <c r="D36" s="35"/>
      <c r="E36" s="37">
        <v>58.800000000000011</v>
      </c>
      <c r="F36" s="38"/>
      <c r="G36" s="39"/>
    </row>
    <row r="37" spans="1:7" s="33" customFormat="1" ht="11.25" outlineLevel="3" x14ac:dyDescent="0.2">
      <c r="A37" s="34"/>
      <c r="B37" s="35"/>
      <c r="C37" s="36" t="s">
        <v>164</v>
      </c>
      <c r="D37" s="35"/>
      <c r="E37" s="37">
        <v>22.8</v>
      </c>
      <c r="F37" s="38"/>
      <c r="G37" s="39"/>
    </row>
    <row r="38" spans="1:7" s="33" customFormat="1" ht="11.25" outlineLevel="3" x14ac:dyDescent="0.2">
      <c r="A38" s="34"/>
      <c r="B38" s="35"/>
      <c r="C38" s="36" t="s">
        <v>163</v>
      </c>
      <c r="D38" s="35"/>
      <c r="E38" s="37">
        <v>12.024000000000001</v>
      </c>
      <c r="F38" s="38"/>
      <c r="G38" s="39"/>
    </row>
    <row r="39" spans="1:7" s="33" customFormat="1" ht="11.25" outlineLevel="3" x14ac:dyDescent="0.2">
      <c r="A39" s="34"/>
      <c r="B39" s="35"/>
      <c r="C39" s="36" t="s">
        <v>176</v>
      </c>
      <c r="D39" s="35"/>
      <c r="E39" s="37">
        <v>8.7439999999999998</v>
      </c>
      <c r="F39" s="38"/>
      <c r="G39" s="39"/>
    </row>
    <row r="40" spans="1:7" s="33" customFormat="1" ht="11.25" outlineLevel="3" x14ac:dyDescent="0.2">
      <c r="A40" s="34"/>
      <c r="B40" s="35"/>
      <c r="C40" s="36" t="s">
        <v>162</v>
      </c>
      <c r="D40" s="35"/>
      <c r="E40" s="37">
        <v>10.728000000000002</v>
      </c>
      <c r="F40" s="38"/>
      <c r="G40" s="39"/>
    </row>
    <row r="41" spans="1:7" s="33" customFormat="1" ht="11.25" outlineLevel="3" x14ac:dyDescent="0.2">
      <c r="A41" s="34"/>
      <c r="B41" s="35"/>
      <c r="C41" s="36" t="s">
        <v>160</v>
      </c>
      <c r="D41" s="35"/>
      <c r="E41" s="37">
        <v>14.368000000000002</v>
      </c>
      <c r="F41" s="38"/>
      <c r="G41" s="39"/>
    </row>
    <row r="42" spans="1:7" s="29" customFormat="1" ht="24" outlineLevel="2" x14ac:dyDescent="0.2">
      <c r="A42" s="10">
        <v>2</v>
      </c>
      <c r="B42" s="30" t="s">
        <v>49</v>
      </c>
      <c r="C42" s="31" t="s">
        <v>238</v>
      </c>
      <c r="D42" s="11" t="s">
        <v>10</v>
      </c>
      <c r="E42" s="32">
        <v>154.84894999999997</v>
      </c>
      <c r="F42" s="12">
        <v>59.686567999999994</v>
      </c>
      <c r="G42" s="13">
        <f>E42*F42</f>
        <v>9242.4023839035981</v>
      </c>
    </row>
    <row r="43" spans="1:7" s="33" customFormat="1" ht="11.25" outlineLevel="3" x14ac:dyDescent="0.2">
      <c r="A43" s="34"/>
      <c r="B43" s="35"/>
      <c r="C43" s="36" t="s">
        <v>19</v>
      </c>
      <c r="D43" s="35"/>
      <c r="E43" s="37">
        <v>0</v>
      </c>
      <c r="F43" s="38"/>
      <c r="G43" s="39"/>
    </row>
    <row r="44" spans="1:7" s="33" customFormat="1" ht="11.25" outlineLevel="3" x14ac:dyDescent="0.2">
      <c r="A44" s="34"/>
      <c r="B44" s="35"/>
      <c r="C44" s="36" t="s">
        <v>117</v>
      </c>
      <c r="D44" s="35"/>
      <c r="E44" s="37">
        <v>64.02</v>
      </c>
      <c r="F44" s="38"/>
      <c r="G44" s="39"/>
    </row>
    <row r="45" spans="1:7" s="33" customFormat="1" ht="11.25" outlineLevel="3" x14ac:dyDescent="0.2">
      <c r="A45" s="34"/>
      <c r="B45" s="35"/>
      <c r="C45" s="36" t="s">
        <v>169</v>
      </c>
      <c r="D45" s="35"/>
      <c r="E45" s="37">
        <v>36.6</v>
      </c>
      <c r="F45" s="38"/>
      <c r="G45" s="39"/>
    </row>
    <row r="46" spans="1:7" s="33" customFormat="1" ht="11.25" outlineLevel="3" x14ac:dyDescent="0.2">
      <c r="A46" s="34"/>
      <c r="B46" s="35"/>
      <c r="C46" s="36" t="s">
        <v>191</v>
      </c>
      <c r="D46" s="35"/>
      <c r="E46" s="37">
        <v>52.1</v>
      </c>
      <c r="F46" s="38"/>
      <c r="G46" s="39"/>
    </row>
    <row r="47" spans="1:7" s="33" customFormat="1" ht="11.25" outlineLevel="3" x14ac:dyDescent="0.2">
      <c r="A47" s="34"/>
      <c r="B47" s="35"/>
      <c r="C47" s="36" t="s">
        <v>23</v>
      </c>
      <c r="D47" s="35"/>
      <c r="E47" s="37">
        <v>0</v>
      </c>
      <c r="F47" s="38"/>
      <c r="G47" s="39"/>
    </row>
    <row r="48" spans="1:7" s="33" customFormat="1" ht="11.25" outlineLevel="3" x14ac:dyDescent="0.2">
      <c r="A48" s="34"/>
      <c r="B48" s="35"/>
      <c r="C48" s="36" t="s">
        <v>122</v>
      </c>
      <c r="D48" s="35"/>
      <c r="E48" s="37">
        <v>-8.58</v>
      </c>
      <c r="F48" s="38"/>
      <c r="G48" s="39"/>
    </row>
    <row r="49" spans="1:7" s="33" customFormat="1" ht="11.25" outlineLevel="3" x14ac:dyDescent="0.2">
      <c r="A49" s="34"/>
      <c r="B49" s="35"/>
      <c r="C49" s="36" t="s">
        <v>112</v>
      </c>
      <c r="D49" s="35"/>
      <c r="E49" s="37">
        <v>-2.2848000000000002</v>
      </c>
      <c r="F49" s="38"/>
      <c r="G49" s="39"/>
    </row>
    <row r="50" spans="1:7" s="33" customFormat="1" ht="11.25" outlineLevel="3" x14ac:dyDescent="0.2">
      <c r="A50" s="34"/>
      <c r="B50" s="35"/>
      <c r="C50" s="36" t="s">
        <v>100</v>
      </c>
      <c r="D50" s="35"/>
      <c r="E50" s="37">
        <v>-1.5301</v>
      </c>
      <c r="F50" s="38"/>
      <c r="G50" s="39"/>
    </row>
    <row r="51" spans="1:7" s="33" customFormat="1" ht="11.25" outlineLevel="3" x14ac:dyDescent="0.2">
      <c r="A51" s="34"/>
      <c r="B51" s="35"/>
      <c r="C51" s="36" t="s">
        <v>102</v>
      </c>
      <c r="D51" s="35"/>
      <c r="E51" s="37">
        <v>-1.2560000000000002</v>
      </c>
      <c r="F51" s="38"/>
      <c r="G51" s="39"/>
    </row>
    <row r="52" spans="1:7" s="33" customFormat="1" ht="11.25" outlineLevel="3" x14ac:dyDescent="0.2">
      <c r="A52" s="34"/>
      <c r="B52" s="35"/>
      <c r="C52" s="36" t="s">
        <v>101</v>
      </c>
      <c r="D52" s="35"/>
      <c r="E52" s="37">
        <v>-2.0264000000000002</v>
      </c>
      <c r="F52" s="38"/>
      <c r="G52" s="39"/>
    </row>
    <row r="53" spans="1:7" s="33" customFormat="1" ht="11.25" outlineLevel="3" x14ac:dyDescent="0.2">
      <c r="A53" s="34"/>
      <c r="B53" s="35"/>
      <c r="C53" s="36" t="s">
        <v>99</v>
      </c>
      <c r="D53" s="35"/>
      <c r="E53" s="37">
        <v>-2.0448</v>
      </c>
      <c r="F53" s="38"/>
      <c r="G53" s="39"/>
    </row>
    <row r="54" spans="1:7" s="33" customFormat="1" ht="11.25" outlineLevel="3" x14ac:dyDescent="0.2">
      <c r="A54" s="34"/>
      <c r="B54" s="35"/>
      <c r="C54" s="36" t="s">
        <v>133</v>
      </c>
      <c r="D54" s="35"/>
      <c r="E54" s="37">
        <v>-4.5609500000000001</v>
      </c>
      <c r="F54" s="38"/>
      <c r="G54" s="39"/>
    </row>
    <row r="55" spans="1:7" s="33" customFormat="1" ht="11.25" outlineLevel="3" x14ac:dyDescent="0.2">
      <c r="A55" s="34"/>
      <c r="B55" s="35"/>
      <c r="C55" s="36" t="s">
        <v>111</v>
      </c>
      <c r="D55" s="35"/>
      <c r="E55" s="37">
        <v>0</v>
      </c>
      <c r="F55" s="38"/>
      <c r="G55" s="39"/>
    </row>
    <row r="56" spans="1:7" s="33" customFormat="1" ht="11.25" outlineLevel="3" x14ac:dyDescent="0.2">
      <c r="A56" s="34"/>
      <c r="B56" s="35"/>
      <c r="C56" s="36" t="s">
        <v>165</v>
      </c>
      <c r="D56" s="35"/>
      <c r="E56" s="37">
        <v>8.2319999999999993</v>
      </c>
      <c r="F56" s="38"/>
      <c r="G56" s="39"/>
    </row>
    <row r="57" spans="1:7" s="33" customFormat="1" ht="11.25" outlineLevel="3" x14ac:dyDescent="0.2">
      <c r="A57" s="34"/>
      <c r="B57" s="35"/>
      <c r="C57" s="36" t="s">
        <v>124</v>
      </c>
      <c r="D57" s="35"/>
      <c r="E57" s="37">
        <v>4.16</v>
      </c>
      <c r="F57" s="38"/>
      <c r="G57" s="39"/>
    </row>
    <row r="58" spans="1:7" s="33" customFormat="1" ht="11.25" outlineLevel="3" x14ac:dyDescent="0.2">
      <c r="A58" s="34"/>
      <c r="B58" s="35"/>
      <c r="C58" s="36" t="s">
        <v>118</v>
      </c>
      <c r="D58" s="35"/>
      <c r="E58" s="37">
        <v>2</v>
      </c>
      <c r="F58" s="38"/>
      <c r="G58" s="39"/>
    </row>
    <row r="59" spans="1:7" s="33" customFormat="1" ht="11.25" outlineLevel="3" x14ac:dyDescent="0.2">
      <c r="A59" s="34"/>
      <c r="B59" s="35"/>
      <c r="C59" s="36" t="s">
        <v>120</v>
      </c>
      <c r="D59" s="35"/>
      <c r="E59" s="37">
        <v>1.8960000000000001</v>
      </c>
      <c r="F59" s="38"/>
      <c r="G59" s="39"/>
    </row>
    <row r="60" spans="1:7" s="33" customFormat="1" ht="11.25" outlineLevel="3" x14ac:dyDescent="0.2">
      <c r="A60" s="34"/>
      <c r="B60" s="35"/>
      <c r="C60" s="36" t="s">
        <v>119</v>
      </c>
      <c r="D60" s="35"/>
      <c r="E60" s="37">
        <v>1.6840000000000002</v>
      </c>
      <c r="F60" s="38"/>
      <c r="G60" s="39"/>
    </row>
    <row r="61" spans="1:7" s="33" customFormat="1" ht="11.25" outlineLevel="3" x14ac:dyDescent="0.2">
      <c r="A61" s="34"/>
      <c r="B61" s="35"/>
      <c r="C61" s="36" t="s">
        <v>121</v>
      </c>
      <c r="D61" s="35"/>
      <c r="E61" s="37">
        <v>2.0880000000000001</v>
      </c>
      <c r="F61" s="38"/>
      <c r="G61" s="39"/>
    </row>
    <row r="62" spans="1:7" s="33" customFormat="1" ht="11.25" outlineLevel="3" x14ac:dyDescent="0.2">
      <c r="A62" s="34"/>
      <c r="B62" s="35"/>
      <c r="C62" s="36" t="s">
        <v>157</v>
      </c>
      <c r="D62" s="35"/>
      <c r="E62" s="37">
        <v>4.3519999999999994</v>
      </c>
      <c r="F62" s="38"/>
      <c r="G62" s="39"/>
    </row>
    <row r="63" spans="1:7" s="33" customFormat="1" ht="11.25" outlineLevel="3" x14ac:dyDescent="0.2">
      <c r="A63" s="34"/>
      <c r="B63" s="35"/>
      <c r="C63" s="36" t="s">
        <v>3</v>
      </c>
      <c r="D63" s="35"/>
      <c r="E63" s="37">
        <v>154.84894999999997</v>
      </c>
      <c r="F63" s="38"/>
      <c r="G63" s="39"/>
    </row>
    <row r="64" spans="1:7" s="29" customFormat="1" ht="24" outlineLevel="2" x14ac:dyDescent="0.2">
      <c r="A64" s="10">
        <v>3</v>
      </c>
      <c r="B64" s="30" t="s">
        <v>88</v>
      </c>
      <c r="C64" s="31" t="s">
        <v>234</v>
      </c>
      <c r="D64" s="11" t="s">
        <v>10</v>
      </c>
      <c r="E64" s="32">
        <v>154.84899999999999</v>
      </c>
      <c r="F64" s="12">
        <v>110.03964652800002</v>
      </c>
      <c r="G64" s="13">
        <f>E64*F64</f>
        <v>17039.529225214275</v>
      </c>
    </row>
    <row r="65" spans="1:7" s="29" customFormat="1" ht="24" outlineLevel="2" x14ac:dyDescent="0.2">
      <c r="A65" s="10">
        <v>4</v>
      </c>
      <c r="B65" s="30" t="s">
        <v>41</v>
      </c>
      <c r="C65" s="31" t="s">
        <v>237</v>
      </c>
      <c r="D65" s="11" t="s">
        <v>10</v>
      </c>
      <c r="E65" s="32">
        <v>660.94359999999995</v>
      </c>
      <c r="F65" s="12">
        <v>102.8680610432</v>
      </c>
      <c r="G65" s="13">
        <f>E65*F65</f>
        <v>67989.986590912362</v>
      </c>
    </row>
    <row r="66" spans="1:7" s="33" customFormat="1" ht="11.25" outlineLevel="3" x14ac:dyDescent="0.2">
      <c r="A66" s="34"/>
      <c r="B66" s="35"/>
      <c r="C66" s="36" t="s">
        <v>22</v>
      </c>
      <c r="D66" s="35"/>
      <c r="E66" s="37">
        <v>0</v>
      </c>
      <c r="F66" s="38"/>
      <c r="G66" s="39"/>
    </row>
    <row r="67" spans="1:7" s="33" customFormat="1" ht="11.25" outlineLevel="3" x14ac:dyDescent="0.2">
      <c r="A67" s="34"/>
      <c r="B67" s="35"/>
      <c r="C67" s="36" t="s">
        <v>21</v>
      </c>
      <c r="D67" s="35"/>
      <c r="E67" s="37">
        <v>0</v>
      </c>
      <c r="F67" s="38"/>
      <c r="G67" s="39"/>
    </row>
    <row r="68" spans="1:7" s="33" customFormat="1" ht="11.25" outlineLevel="3" x14ac:dyDescent="0.2">
      <c r="A68" s="34"/>
      <c r="B68" s="35"/>
      <c r="C68" s="36" t="s">
        <v>166</v>
      </c>
      <c r="D68" s="35"/>
      <c r="E68" s="37">
        <v>295.3</v>
      </c>
      <c r="F68" s="38"/>
      <c r="G68" s="39"/>
    </row>
    <row r="69" spans="1:7" s="33" customFormat="1" ht="11.25" outlineLevel="3" x14ac:dyDescent="0.2">
      <c r="A69" s="34"/>
      <c r="B69" s="35"/>
      <c r="C69" s="36" t="s">
        <v>26</v>
      </c>
      <c r="D69" s="35"/>
      <c r="E69" s="37">
        <v>0</v>
      </c>
      <c r="F69" s="38"/>
      <c r="G69" s="39"/>
    </row>
    <row r="70" spans="1:7" s="33" customFormat="1" ht="11.25" outlineLevel="3" x14ac:dyDescent="0.2">
      <c r="A70" s="34"/>
      <c r="B70" s="35"/>
      <c r="C70" s="36" t="s">
        <v>129</v>
      </c>
      <c r="D70" s="35"/>
      <c r="E70" s="37">
        <v>309</v>
      </c>
      <c r="F70" s="38"/>
      <c r="G70" s="39"/>
    </row>
    <row r="71" spans="1:7" s="33" customFormat="1" ht="11.25" outlineLevel="3" x14ac:dyDescent="0.2">
      <c r="A71" s="34"/>
      <c r="B71" s="35"/>
      <c r="C71" s="36" t="s">
        <v>98</v>
      </c>
      <c r="D71" s="35"/>
      <c r="E71" s="37">
        <v>0</v>
      </c>
      <c r="F71" s="38"/>
      <c r="G71" s="39"/>
    </row>
    <row r="72" spans="1:7" s="33" customFormat="1" ht="11.25" outlineLevel="3" x14ac:dyDescent="0.2">
      <c r="A72" s="34"/>
      <c r="B72" s="35"/>
      <c r="C72" s="36" t="s">
        <v>127</v>
      </c>
      <c r="D72" s="35"/>
      <c r="E72" s="37">
        <v>35.5</v>
      </c>
      <c r="F72" s="38"/>
      <c r="G72" s="39"/>
    </row>
    <row r="73" spans="1:7" s="33" customFormat="1" ht="11.25" outlineLevel="3" x14ac:dyDescent="0.2">
      <c r="A73" s="34"/>
      <c r="B73" s="35"/>
      <c r="C73" s="36" t="s">
        <v>135</v>
      </c>
      <c r="D73" s="35"/>
      <c r="E73" s="37">
        <v>149</v>
      </c>
      <c r="F73" s="38"/>
      <c r="G73" s="39"/>
    </row>
    <row r="74" spans="1:7" s="33" customFormat="1" ht="11.25" outlineLevel="3" x14ac:dyDescent="0.2">
      <c r="A74" s="34"/>
      <c r="B74" s="35"/>
      <c r="C74" s="36" t="s">
        <v>23</v>
      </c>
      <c r="D74" s="35"/>
      <c r="E74" s="37">
        <v>0</v>
      </c>
      <c r="F74" s="38"/>
      <c r="G74" s="39"/>
    </row>
    <row r="75" spans="1:7" s="33" customFormat="1" ht="11.25" outlineLevel="3" x14ac:dyDescent="0.2">
      <c r="A75" s="34"/>
      <c r="B75" s="35"/>
      <c r="C75" s="36" t="s">
        <v>146</v>
      </c>
      <c r="D75" s="35"/>
      <c r="E75" s="37">
        <v>-67.5</v>
      </c>
      <c r="F75" s="38"/>
      <c r="G75" s="39"/>
    </row>
    <row r="76" spans="1:7" s="33" customFormat="1" ht="11.25" outlineLevel="3" x14ac:dyDescent="0.2">
      <c r="A76" s="34"/>
      <c r="B76" s="35"/>
      <c r="C76" s="36" t="s">
        <v>143</v>
      </c>
      <c r="D76" s="35"/>
      <c r="E76" s="37">
        <v>-27.72</v>
      </c>
      <c r="F76" s="38"/>
      <c r="G76" s="39"/>
    </row>
    <row r="77" spans="1:7" s="33" customFormat="1" ht="11.25" outlineLevel="3" x14ac:dyDescent="0.2">
      <c r="A77" s="34"/>
      <c r="B77" s="35"/>
      <c r="C77" s="36" t="s">
        <v>141</v>
      </c>
      <c r="D77" s="35"/>
      <c r="E77" s="37">
        <v>-10.805400000000001</v>
      </c>
      <c r="F77" s="38"/>
      <c r="G77" s="39"/>
    </row>
    <row r="78" spans="1:7" s="33" customFormat="1" ht="11.25" outlineLevel="3" x14ac:dyDescent="0.2">
      <c r="A78" s="34"/>
      <c r="B78" s="35"/>
      <c r="C78" s="36" t="s">
        <v>167</v>
      </c>
      <c r="D78" s="35"/>
      <c r="E78" s="37">
        <v>-5.7359999999999998</v>
      </c>
      <c r="F78" s="38"/>
      <c r="G78" s="39"/>
    </row>
    <row r="79" spans="1:7" s="33" customFormat="1" ht="11.25" outlineLevel="3" x14ac:dyDescent="0.2">
      <c r="A79" s="34"/>
      <c r="B79" s="35"/>
      <c r="C79" s="36" t="s">
        <v>145</v>
      </c>
      <c r="D79" s="35"/>
      <c r="E79" s="37">
        <v>-7.8390000000000004</v>
      </c>
      <c r="F79" s="38"/>
      <c r="G79" s="39"/>
    </row>
    <row r="80" spans="1:7" s="33" customFormat="1" ht="11.25" outlineLevel="3" x14ac:dyDescent="0.2">
      <c r="A80" s="34"/>
      <c r="B80" s="35"/>
      <c r="C80" s="36" t="s">
        <v>144</v>
      </c>
      <c r="D80" s="35"/>
      <c r="E80" s="37">
        <v>-8.2560000000000002</v>
      </c>
      <c r="F80" s="38"/>
      <c r="G80" s="39"/>
    </row>
    <row r="81" spans="1:7" s="29" customFormat="1" ht="12" outlineLevel="2" x14ac:dyDescent="0.2">
      <c r="A81" s="10">
        <v>5</v>
      </c>
      <c r="B81" s="30" t="s">
        <v>39</v>
      </c>
      <c r="C81" s="31" t="s">
        <v>212</v>
      </c>
      <c r="D81" s="11" t="s">
        <v>10</v>
      </c>
      <c r="E81" s="32">
        <v>127.464</v>
      </c>
      <c r="F81" s="12">
        <v>427.86751980960008</v>
      </c>
      <c r="G81" s="13">
        <f>E81*F81</f>
        <v>54537.705545010867</v>
      </c>
    </row>
    <row r="82" spans="1:7" s="33" customFormat="1" ht="11.25" outlineLevel="3" x14ac:dyDescent="0.2">
      <c r="A82" s="34"/>
      <c r="B82" s="35"/>
      <c r="C82" s="36" t="s">
        <v>111</v>
      </c>
      <c r="D82" s="35"/>
      <c r="E82" s="37">
        <v>0</v>
      </c>
      <c r="F82" s="38"/>
      <c r="G82" s="39"/>
    </row>
    <row r="83" spans="1:7" s="33" customFormat="1" ht="11.25" outlineLevel="3" x14ac:dyDescent="0.2">
      <c r="A83" s="34"/>
      <c r="B83" s="35"/>
      <c r="C83" s="36" t="s">
        <v>173</v>
      </c>
      <c r="D83" s="35"/>
      <c r="E83" s="37">
        <v>58.800000000000011</v>
      </c>
      <c r="F83" s="38"/>
      <c r="G83" s="39"/>
    </row>
    <row r="84" spans="1:7" s="33" customFormat="1" ht="11.25" outlineLevel="3" x14ac:dyDescent="0.2">
      <c r="A84" s="34"/>
      <c r="B84" s="35"/>
      <c r="C84" s="36" t="s">
        <v>164</v>
      </c>
      <c r="D84" s="35"/>
      <c r="E84" s="37">
        <v>22.8</v>
      </c>
      <c r="F84" s="38"/>
      <c r="G84" s="39"/>
    </row>
    <row r="85" spans="1:7" s="33" customFormat="1" ht="11.25" outlineLevel="3" x14ac:dyDescent="0.2">
      <c r="A85" s="34"/>
      <c r="B85" s="35"/>
      <c r="C85" s="36" t="s">
        <v>163</v>
      </c>
      <c r="D85" s="35"/>
      <c r="E85" s="37">
        <v>12.024000000000001</v>
      </c>
      <c r="F85" s="38"/>
      <c r="G85" s="39"/>
    </row>
    <row r="86" spans="1:7" s="33" customFormat="1" ht="11.25" outlineLevel="3" x14ac:dyDescent="0.2">
      <c r="A86" s="34"/>
      <c r="B86" s="35"/>
      <c r="C86" s="36" t="s">
        <v>176</v>
      </c>
      <c r="D86" s="35"/>
      <c r="E86" s="37">
        <v>8.7439999999999998</v>
      </c>
      <c r="F86" s="38"/>
      <c r="G86" s="39"/>
    </row>
    <row r="87" spans="1:7" s="33" customFormat="1" ht="11.25" outlineLevel="3" x14ac:dyDescent="0.2">
      <c r="A87" s="34"/>
      <c r="B87" s="35"/>
      <c r="C87" s="36" t="s">
        <v>162</v>
      </c>
      <c r="D87" s="35"/>
      <c r="E87" s="37">
        <v>10.728000000000002</v>
      </c>
      <c r="F87" s="38"/>
      <c r="G87" s="39"/>
    </row>
    <row r="88" spans="1:7" s="33" customFormat="1" ht="11.25" outlineLevel="3" x14ac:dyDescent="0.2">
      <c r="A88" s="34"/>
      <c r="B88" s="35"/>
      <c r="C88" s="36" t="s">
        <v>160</v>
      </c>
      <c r="D88" s="35"/>
      <c r="E88" s="37">
        <v>14.368000000000002</v>
      </c>
      <c r="F88" s="38"/>
      <c r="G88" s="39"/>
    </row>
    <row r="89" spans="1:7" s="29" customFormat="1" ht="96" outlineLevel="2" x14ac:dyDescent="0.2">
      <c r="A89" s="10">
        <v>6</v>
      </c>
      <c r="B89" s="30" t="s">
        <v>44</v>
      </c>
      <c r="C89" s="31" t="s">
        <v>391</v>
      </c>
      <c r="D89" s="11" t="s">
        <v>10</v>
      </c>
      <c r="E89" s="32">
        <v>660.94399999999996</v>
      </c>
      <c r="F89" s="12">
        <v>1016.84452</v>
      </c>
      <c r="G89" s="13">
        <f>E89*F89</f>
        <v>672077.28442687995</v>
      </c>
    </row>
    <row r="90" spans="1:7" s="29" customFormat="1" ht="60" outlineLevel="2" x14ac:dyDescent="0.2">
      <c r="A90" s="10">
        <v>7</v>
      </c>
      <c r="B90" s="30" t="s">
        <v>45</v>
      </c>
      <c r="C90" s="31" t="s">
        <v>392</v>
      </c>
      <c r="D90" s="11" t="s">
        <v>5</v>
      </c>
      <c r="E90" s="32">
        <v>318.66000000000003</v>
      </c>
      <c r="F90" s="12">
        <v>187.99747599999998</v>
      </c>
      <c r="G90" s="13">
        <f>E90*F90</f>
        <v>59907.275702159997</v>
      </c>
    </row>
    <row r="91" spans="1:7" s="33" customFormat="1" ht="11.25" outlineLevel="3" x14ac:dyDescent="0.2">
      <c r="A91" s="34"/>
      <c r="B91" s="35"/>
      <c r="C91" s="36" t="s">
        <v>161</v>
      </c>
      <c r="D91" s="35"/>
      <c r="E91" s="37">
        <v>147.00000000000003</v>
      </c>
      <c r="F91" s="38"/>
      <c r="G91" s="39"/>
    </row>
    <row r="92" spans="1:7" s="33" customFormat="1" ht="11.25" outlineLevel="3" x14ac:dyDescent="0.2">
      <c r="A92" s="34"/>
      <c r="B92" s="35"/>
      <c r="C92" s="36" t="s">
        <v>154</v>
      </c>
      <c r="D92" s="35"/>
      <c r="E92" s="37">
        <v>57</v>
      </c>
      <c r="F92" s="38"/>
      <c r="G92" s="39"/>
    </row>
    <row r="93" spans="1:7" s="33" customFormat="1" ht="11.25" outlineLevel="3" x14ac:dyDescent="0.2">
      <c r="A93" s="34"/>
      <c r="B93" s="35"/>
      <c r="C93" s="36" t="s">
        <v>153</v>
      </c>
      <c r="D93" s="35"/>
      <c r="E93" s="37">
        <v>30.06</v>
      </c>
      <c r="F93" s="38"/>
      <c r="G93" s="39"/>
    </row>
    <row r="94" spans="1:7" s="33" customFormat="1" ht="11.25" outlineLevel="3" x14ac:dyDescent="0.2">
      <c r="A94" s="34"/>
      <c r="B94" s="35"/>
      <c r="C94" s="36" t="s">
        <v>170</v>
      </c>
      <c r="D94" s="35"/>
      <c r="E94" s="37">
        <v>21.86</v>
      </c>
      <c r="F94" s="38"/>
      <c r="G94" s="39"/>
    </row>
    <row r="95" spans="1:7" s="33" customFormat="1" ht="11.25" outlineLevel="3" x14ac:dyDescent="0.2">
      <c r="A95" s="34"/>
      <c r="B95" s="35"/>
      <c r="C95" s="36" t="s">
        <v>151</v>
      </c>
      <c r="D95" s="35"/>
      <c r="E95" s="37">
        <v>26.82</v>
      </c>
      <c r="F95" s="38"/>
      <c r="G95" s="39"/>
    </row>
    <row r="96" spans="1:7" s="33" customFormat="1" ht="11.25" outlineLevel="3" x14ac:dyDescent="0.2">
      <c r="A96" s="34"/>
      <c r="B96" s="35"/>
      <c r="C96" s="36" t="s">
        <v>150</v>
      </c>
      <c r="D96" s="35"/>
      <c r="E96" s="37">
        <v>35.92</v>
      </c>
      <c r="F96" s="38"/>
      <c r="G96" s="39"/>
    </row>
    <row r="97" spans="1:10" s="29" customFormat="1" ht="72" outlineLevel="2" x14ac:dyDescent="0.2">
      <c r="A97" s="10">
        <v>8</v>
      </c>
      <c r="B97" s="30" t="s">
        <v>46</v>
      </c>
      <c r="C97" s="31" t="s">
        <v>249</v>
      </c>
      <c r="D97" s="11" t="s">
        <v>5</v>
      </c>
      <c r="E97" s="32">
        <v>80.400000000000006</v>
      </c>
      <c r="F97" s="12">
        <v>954.13536999999997</v>
      </c>
      <c r="G97" s="13">
        <f>E97*F97</f>
        <v>76712.483747999999</v>
      </c>
    </row>
    <row r="98" spans="1:10" s="33" customFormat="1" ht="11.25" outlineLevel="3" x14ac:dyDescent="0.2">
      <c r="A98" s="34"/>
      <c r="B98" s="35"/>
      <c r="C98" s="36" t="s">
        <v>148</v>
      </c>
      <c r="D98" s="35"/>
      <c r="E98" s="37">
        <v>80.400000000000006</v>
      </c>
      <c r="F98" s="38"/>
      <c r="G98" s="39"/>
    </row>
    <row r="99" spans="1:10" s="29" customFormat="1" ht="12" outlineLevel="2" x14ac:dyDescent="0.2">
      <c r="A99" s="10">
        <v>9</v>
      </c>
      <c r="B99" s="30" t="s">
        <v>47</v>
      </c>
      <c r="C99" s="31" t="s">
        <v>207</v>
      </c>
      <c r="D99" s="11" t="s">
        <v>5</v>
      </c>
      <c r="E99" s="32">
        <v>63.55</v>
      </c>
      <c r="F99" s="12">
        <v>190.34183999999999</v>
      </c>
      <c r="G99" s="13">
        <f>E99*F99</f>
        <v>12096.223931999999</v>
      </c>
    </row>
    <row r="100" spans="1:10" s="33" customFormat="1" ht="11.25" outlineLevel="3" x14ac:dyDescent="0.2">
      <c r="A100" s="34"/>
      <c r="B100" s="35"/>
      <c r="C100" s="36" t="s">
        <v>168</v>
      </c>
      <c r="D100" s="35"/>
      <c r="E100" s="37">
        <v>63.55</v>
      </c>
      <c r="F100" s="38"/>
      <c r="G100" s="39"/>
    </row>
    <row r="101" spans="1:10" s="29" customFormat="1" ht="12" outlineLevel="2" x14ac:dyDescent="0.2">
      <c r="A101" s="10">
        <v>10</v>
      </c>
      <c r="B101" s="30" t="s">
        <v>48</v>
      </c>
      <c r="C101" s="31" t="s">
        <v>203</v>
      </c>
      <c r="D101" s="11" t="s">
        <v>5</v>
      </c>
      <c r="E101" s="32">
        <v>374.66</v>
      </c>
      <c r="F101" s="12">
        <v>117.17531199999998</v>
      </c>
      <c r="G101" s="13">
        <f>E101*F101</f>
        <v>43900.902393919998</v>
      </c>
    </row>
    <row r="102" spans="1:10" s="33" customFormat="1" ht="11.25" outlineLevel="3" x14ac:dyDescent="0.2">
      <c r="A102" s="34"/>
      <c r="B102" s="35"/>
      <c r="C102" s="36" t="s">
        <v>172</v>
      </c>
      <c r="D102" s="35"/>
      <c r="E102" s="37">
        <v>318.66000000000003</v>
      </c>
      <c r="F102" s="38"/>
      <c r="G102" s="39"/>
    </row>
    <row r="103" spans="1:10" s="33" customFormat="1" ht="11.25" outlineLevel="3" x14ac:dyDescent="0.2">
      <c r="A103" s="34"/>
      <c r="B103" s="35"/>
      <c r="C103" s="36" t="s">
        <v>18</v>
      </c>
      <c r="D103" s="35"/>
      <c r="E103" s="37">
        <v>0</v>
      </c>
      <c r="F103" s="38"/>
      <c r="G103" s="39"/>
    </row>
    <row r="104" spans="1:10" s="33" customFormat="1" ht="11.25" outlineLevel="3" x14ac:dyDescent="0.2">
      <c r="A104" s="34"/>
      <c r="B104" s="35"/>
      <c r="C104" s="36" t="s">
        <v>138</v>
      </c>
      <c r="D104" s="35"/>
      <c r="E104" s="37">
        <v>56</v>
      </c>
      <c r="F104" s="38"/>
      <c r="G104" s="39"/>
    </row>
    <row r="105" spans="1:10" s="29" customFormat="1" ht="60" outlineLevel="2" x14ac:dyDescent="0.2">
      <c r="A105" s="10">
        <v>11</v>
      </c>
      <c r="B105" s="30" t="s">
        <v>43</v>
      </c>
      <c r="C105" s="31" t="s">
        <v>393</v>
      </c>
      <c r="D105" s="11" t="s">
        <v>10</v>
      </c>
      <c r="E105" s="32">
        <v>788.40800000000002</v>
      </c>
      <c r="F105" s="12">
        <v>252.27005059434404</v>
      </c>
      <c r="G105" s="13">
        <f>E105*F105</f>
        <v>198891.72604898561</v>
      </c>
      <c r="J105" s="108"/>
    </row>
    <row r="106" spans="1:10" s="29" customFormat="1" ht="12" outlineLevel="2" x14ac:dyDescent="0.2">
      <c r="A106" s="10">
        <v>12</v>
      </c>
      <c r="B106" s="30" t="s">
        <v>38</v>
      </c>
      <c r="C106" s="31" t="s">
        <v>202</v>
      </c>
      <c r="D106" s="11" t="s">
        <v>5</v>
      </c>
      <c r="E106" s="32">
        <v>155.80000000000001</v>
      </c>
      <c r="F106" s="12">
        <v>244.31756672000003</v>
      </c>
      <c r="G106" s="13">
        <f>E106*F106</f>
        <v>38064.676894976008</v>
      </c>
    </row>
    <row r="107" spans="1:10" s="33" customFormat="1" ht="11.25" outlineLevel="3" x14ac:dyDescent="0.2">
      <c r="A107" s="34"/>
      <c r="B107" s="35"/>
      <c r="C107" s="36" t="s">
        <v>174</v>
      </c>
      <c r="D107" s="35"/>
      <c r="E107" s="37">
        <v>155.80000000000001</v>
      </c>
      <c r="F107" s="38"/>
      <c r="G107" s="39"/>
    </row>
    <row r="108" spans="1:10" s="33" customFormat="1" ht="11.25" outlineLevel="3" x14ac:dyDescent="0.2">
      <c r="A108" s="34"/>
      <c r="B108" s="35"/>
      <c r="C108" s="36"/>
      <c r="D108" s="35"/>
      <c r="E108" s="37">
        <v>0</v>
      </c>
      <c r="F108" s="38"/>
      <c r="G108" s="39"/>
    </row>
    <row r="109" spans="1:10" s="29" customFormat="1" ht="24" outlineLevel="2" x14ac:dyDescent="0.2">
      <c r="A109" s="10">
        <v>13</v>
      </c>
      <c r="B109" s="30" t="s">
        <v>42</v>
      </c>
      <c r="C109" s="31" t="s">
        <v>226</v>
      </c>
      <c r="D109" s="11" t="s">
        <v>10</v>
      </c>
      <c r="E109" s="32">
        <v>78.292000000000002</v>
      </c>
      <c r="F109" s="12">
        <v>158.16003599999999</v>
      </c>
      <c r="G109" s="13">
        <f>E109*F109</f>
        <v>12382.665538511999</v>
      </c>
    </row>
    <row r="110" spans="1:10" s="33" customFormat="1" ht="22.5" outlineLevel="3" x14ac:dyDescent="0.2">
      <c r="A110" s="34"/>
      <c r="B110" s="35"/>
      <c r="C110" s="36" t="s">
        <v>189</v>
      </c>
      <c r="D110" s="35"/>
      <c r="E110" s="37">
        <v>37.400000000000006</v>
      </c>
      <c r="F110" s="38"/>
      <c r="G110" s="39"/>
    </row>
    <row r="111" spans="1:10" s="33" customFormat="1" ht="11.25" outlineLevel="3" x14ac:dyDescent="0.2">
      <c r="A111" s="34"/>
      <c r="B111" s="35"/>
      <c r="C111" s="36" t="s">
        <v>182</v>
      </c>
      <c r="D111" s="35"/>
      <c r="E111" s="37">
        <v>9.9599999999999991</v>
      </c>
      <c r="F111" s="38"/>
      <c r="G111" s="39"/>
    </row>
    <row r="112" spans="1:10" s="33" customFormat="1" ht="22.5" outlineLevel="3" x14ac:dyDescent="0.2">
      <c r="A112" s="34"/>
      <c r="B112" s="35"/>
      <c r="C112" s="36" t="s">
        <v>184</v>
      </c>
      <c r="D112" s="35"/>
      <c r="E112" s="37">
        <v>8.0120000000000005</v>
      </c>
      <c r="F112" s="38"/>
      <c r="G112" s="39"/>
    </row>
    <row r="113" spans="1:7" s="33" customFormat="1" ht="22.5" outlineLevel="3" x14ac:dyDescent="0.2">
      <c r="A113" s="34"/>
      <c r="B113" s="35"/>
      <c r="C113" s="36" t="s">
        <v>186</v>
      </c>
      <c r="D113" s="35"/>
      <c r="E113" s="37">
        <v>5.5720000000000001</v>
      </c>
      <c r="F113" s="38"/>
      <c r="G113" s="39"/>
    </row>
    <row r="114" spans="1:7" s="33" customFormat="1" ht="11.25" outlineLevel="3" x14ac:dyDescent="0.2">
      <c r="A114" s="34"/>
      <c r="B114" s="35"/>
      <c r="C114" s="36" t="s">
        <v>179</v>
      </c>
      <c r="D114" s="35"/>
      <c r="E114" s="37">
        <v>7.3640000000000008</v>
      </c>
      <c r="F114" s="38"/>
      <c r="G114" s="39"/>
    </row>
    <row r="115" spans="1:7" s="33" customFormat="1" ht="11.25" outlineLevel="3" x14ac:dyDescent="0.2">
      <c r="A115" s="34"/>
      <c r="B115" s="35"/>
      <c r="C115" s="36" t="s">
        <v>178</v>
      </c>
      <c r="D115" s="35"/>
      <c r="E115" s="37">
        <v>9.9840000000000018</v>
      </c>
      <c r="F115" s="38"/>
      <c r="G115" s="39"/>
    </row>
    <row r="116" spans="1:7" s="29" customFormat="1" ht="12" outlineLevel="2" x14ac:dyDescent="0.2">
      <c r="A116" s="10">
        <v>14</v>
      </c>
      <c r="B116" s="30" t="s">
        <v>50</v>
      </c>
      <c r="C116" s="31" t="s">
        <v>209</v>
      </c>
      <c r="D116" s="11" t="s">
        <v>10</v>
      </c>
      <c r="E116" s="32">
        <v>47.453999999999994</v>
      </c>
      <c r="F116" s="12">
        <v>189.19918356800002</v>
      </c>
      <c r="G116" s="13">
        <f>E116*F116</f>
        <v>8978.2580570358714</v>
      </c>
    </row>
    <row r="117" spans="1:7" s="33" customFormat="1" ht="22.5" outlineLevel="3" x14ac:dyDescent="0.2">
      <c r="A117" s="34"/>
      <c r="B117" s="35"/>
      <c r="C117" s="36" t="s">
        <v>193</v>
      </c>
      <c r="D117" s="35"/>
      <c r="E117" s="37">
        <v>35.627999999999993</v>
      </c>
      <c r="F117" s="38"/>
      <c r="G117" s="39"/>
    </row>
    <row r="118" spans="1:7" s="33" customFormat="1" ht="11.25" outlineLevel="3" x14ac:dyDescent="0.2">
      <c r="A118" s="34"/>
      <c r="B118" s="35"/>
      <c r="C118" s="36" t="s">
        <v>159</v>
      </c>
      <c r="D118" s="35"/>
      <c r="E118" s="37">
        <v>11.825999999999999</v>
      </c>
      <c r="F118" s="38"/>
      <c r="G118" s="39"/>
    </row>
    <row r="119" spans="1:7" s="29" customFormat="1" ht="48" outlineLevel="2" x14ac:dyDescent="0.2">
      <c r="A119" s="10">
        <v>15</v>
      </c>
      <c r="B119" s="30" t="s">
        <v>51</v>
      </c>
      <c r="C119" s="31" t="s">
        <v>248</v>
      </c>
      <c r="D119" s="11" t="s">
        <v>10</v>
      </c>
      <c r="E119" s="32">
        <v>24.4</v>
      </c>
      <c r="F119" s="12">
        <v>455.06876118399998</v>
      </c>
      <c r="G119" s="13">
        <f>E119*F119</f>
        <v>11103.6777728896</v>
      </c>
    </row>
    <row r="120" spans="1:7" s="33" customFormat="1" ht="22.5" outlineLevel="3" x14ac:dyDescent="0.2">
      <c r="A120" s="34"/>
      <c r="B120" s="35"/>
      <c r="C120" s="36" t="s">
        <v>185</v>
      </c>
      <c r="D120" s="35"/>
      <c r="E120" s="37">
        <v>24.4</v>
      </c>
      <c r="F120" s="38"/>
      <c r="G120" s="39"/>
    </row>
    <row r="121" spans="1:7" s="29" customFormat="1" ht="12" outlineLevel="2" x14ac:dyDescent="0.2">
      <c r="A121" s="10">
        <v>16</v>
      </c>
      <c r="B121" s="30" t="s">
        <v>52</v>
      </c>
      <c r="C121" s="31" t="s">
        <v>211</v>
      </c>
      <c r="D121" s="11" t="s">
        <v>5</v>
      </c>
      <c r="E121" s="32">
        <v>49.8</v>
      </c>
      <c r="F121" s="12">
        <v>222.91327910079997</v>
      </c>
      <c r="G121" s="13">
        <f>E121*F121</f>
        <v>11101.081299219837</v>
      </c>
    </row>
    <row r="122" spans="1:7" s="33" customFormat="1" ht="22.5" outlineLevel="3" x14ac:dyDescent="0.2">
      <c r="A122" s="34"/>
      <c r="B122" s="35"/>
      <c r="C122" s="36" t="s">
        <v>187</v>
      </c>
      <c r="D122" s="35"/>
      <c r="E122" s="37">
        <v>49.8</v>
      </c>
      <c r="F122" s="38"/>
      <c r="G122" s="39"/>
    </row>
    <row r="123" spans="1:7" s="29" customFormat="1" ht="72" outlineLevel="2" x14ac:dyDescent="0.2">
      <c r="A123" s="10">
        <v>17</v>
      </c>
      <c r="B123" s="30" t="s">
        <v>40</v>
      </c>
      <c r="C123" s="31" t="s">
        <v>250</v>
      </c>
      <c r="D123" s="11" t="s">
        <v>10</v>
      </c>
      <c r="E123" s="32">
        <v>275.99</v>
      </c>
      <c r="F123" s="12">
        <v>757.19176448000007</v>
      </c>
      <c r="G123" s="13">
        <f>E123*F123</f>
        <v>208977.35507883521</v>
      </c>
    </row>
    <row r="124" spans="1:7" s="33" customFormat="1" ht="11.25" outlineLevel="3" x14ac:dyDescent="0.2">
      <c r="A124" s="34"/>
      <c r="B124" s="35"/>
      <c r="C124" s="36" t="s">
        <v>16</v>
      </c>
      <c r="D124" s="35"/>
      <c r="E124" s="37">
        <v>0</v>
      </c>
      <c r="F124" s="38"/>
      <c r="G124" s="39"/>
    </row>
    <row r="125" spans="1:7" s="33" customFormat="1" ht="11.25" outlineLevel="3" x14ac:dyDescent="0.2">
      <c r="A125" s="34"/>
      <c r="B125" s="35"/>
      <c r="C125" s="36" t="s">
        <v>130</v>
      </c>
      <c r="D125" s="35"/>
      <c r="E125" s="37">
        <v>168.505</v>
      </c>
      <c r="F125" s="38"/>
      <c r="G125" s="39"/>
    </row>
    <row r="126" spans="1:7" s="33" customFormat="1" ht="11.25" outlineLevel="3" x14ac:dyDescent="0.2">
      <c r="A126" s="34"/>
      <c r="B126" s="35"/>
      <c r="C126" s="36" t="s">
        <v>103</v>
      </c>
      <c r="D126" s="35"/>
      <c r="E126" s="37">
        <v>107.485</v>
      </c>
      <c r="F126" s="38"/>
      <c r="G126" s="39"/>
    </row>
    <row r="127" spans="1:7" s="47" customFormat="1" ht="12.75" customHeight="1" outlineLevel="2" x14ac:dyDescent="0.2">
      <c r="A127" s="48"/>
      <c r="B127" s="49"/>
      <c r="C127" s="50"/>
      <c r="D127" s="49"/>
      <c r="E127" s="51"/>
      <c r="F127" s="52"/>
      <c r="G127" s="53"/>
    </row>
    <row r="128" spans="1:7" s="23" customFormat="1" ht="16.5" customHeight="1" outlineLevel="1" x14ac:dyDescent="0.2">
      <c r="A128" s="24"/>
      <c r="B128" s="25"/>
      <c r="C128" s="25" t="s">
        <v>406</v>
      </c>
      <c r="D128" s="6"/>
      <c r="E128" s="26"/>
      <c r="F128" s="27"/>
      <c r="G128" s="28">
        <f>SUBTOTAL(9,G129:G153)</f>
        <v>199042.98259553281</v>
      </c>
    </row>
    <row r="129" spans="1:7" s="29" customFormat="1" ht="12" outlineLevel="2" x14ac:dyDescent="0.2">
      <c r="A129" s="10">
        <v>1</v>
      </c>
      <c r="B129" s="30" t="s">
        <v>72</v>
      </c>
      <c r="C129" s="31" t="s">
        <v>192</v>
      </c>
      <c r="D129" s="11" t="s">
        <v>7</v>
      </c>
      <c r="E129" s="32">
        <v>999.72</v>
      </c>
      <c r="F129" s="12">
        <v>47</v>
      </c>
      <c r="G129" s="13">
        <f>E129*F129</f>
        <v>46986.840000000004</v>
      </c>
    </row>
    <row r="130" spans="1:7" s="33" customFormat="1" ht="11.25" outlineLevel="3" x14ac:dyDescent="0.2">
      <c r="A130" s="34"/>
      <c r="B130" s="35"/>
      <c r="C130" s="36" t="s">
        <v>22</v>
      </c>
      <c r="D130" s="35"/>
      <c r="E130" s="37">
        <v>0</v>
      </c>
      <c r="F130" s="38"/>
      <c r="G130" s="39"/>
    </row>
    <row r="131" spans="1:7" s="33" customFormat="1" ht="11.25" outlineLevel="3" x14ac:dyDescent="0.2">
      <c r="A131" s="34"/>
      <c r="B131" s="35"/>
      <c r="C131" s="36" t="s">
        <v>21</v>
      </c>
      <c r="D131" s="35"/>
      <c r="E131" s="37">
        <v>0</v>
      </c>
      <c r="F131" s="38"/>
      <c r="G131" s="39"/>
    </row>
    <row r="132" spans="1:7" s="33" customFormat="1" ht="11.25" outlineLevel="3" x14ac:dyDescent="0.2">
      <c r="A132" s="34"/>
      <c r="B132" s="35"/>
      <c r="C132" s="36" t="s">
        <v>166</v>
      </c>
      <c r="D132" s="35"/>
      <c r="E132" s="37">
        <v>295.3</v>
      </c>
      <c r="F132" s="38"/>
      <c r="G132" s="39"/>
    </row>
    <row r="133" spans="1:7" s="33" customFormat="1" ht="11.25" outlineLevel="3" x14ac:dyDescent="0.2">
      <c r="A133" s="34"/>
      <c r="B133" s="35"/>
      <c r="C133" s="36" t="s">
        <v>26</v>
      </c>
      <c r="D133" s="35"/>
      <c r="E133" s="37">
        <v>0</v>
      </c>
      <c r="F133" s="38"/>
      <c r="G133" s="39"/>
    </row>
    <row r="134" spans="1:7" s="33" customFormat="1" ht="11.25" outlineLevel="3" x14ac:dyDescent="0.2">
      <c r="A134" s="34"/>
      <c r="B134" s="35"/>
      <c r="C134" s="36" t="s">
        <v>129</v>
      </c>
      <c r="D134" s="35"/>
      <c r="E134" s="37">
        <v>309</v>
      </c>
      <c r="F134" s="38"/>
      <c r="G134" s="39"/>
    </row>
    <row r="135" spans="1:7" s="33" customFormat="1" ht="11.25" outlineLevel="3" x14ac:dyDescent="0.2">
      <c r="A135" s="34"/>
      <c r="B135" s="35"/>
      <c r="C135" s="36" t="s">
        <v>98</v>
      </c>
      <c r="D135" s="35"/>
      <c r="E135" s="37">
        <v>0</v>
      </c>
      <c r="F135" s="38"/>
      <c r="G135" s="39"/>
    </row>
    <row r="136" spans="1:7" s="33" customFormat="1" ht="11.25" outlineLevel="3" x14ac:dyDescent="0.2">
      <c r="A136" s="34"/>
      <c r="B136" s="35"/>
      <c r="C136" s="36" t="s">
        <v>127</v>
      </c>
      <c r="D136" s="35"/>
      <c r="E136" s="37">
        <v>35.5</v>
      </c>
      <c r="F136" s="38"/>
      <c r="G136" s="39"/>
    </row>
    <row r="137" spans="1:7" s="33" customFormat="1" ht="11.25" outlineLevel="3" x14ac:dyDescent="0.2">
      <c r="A137" s="34"/>
      <c r="B137" s="35"/>
      <c r="C137" s="36" t="s">
        <v>135</v>
      </c>
      <c r="D137" s="35"/>
      <c r="E137" s="37">
        <v>149</v>
      </c>
      <c r="F137" s="38"/>
      <c r="G137" s="39"/>
    </row>
    <row r="138" spans="1:7" s="33" customFormat="1" ht="11.25" outlineLevel="3" x14ac:dyDescent="0.2">
      <c r="A138" s="34"/>
      <c r="B138" s="35"/>
      <c r="C138" s="36" t="s">
        <v>1</v>
      </c>
      <c r="D138" s="35"/>
      <c r="E138" s="37">
        <v>0</v>
      </c>
      <c r="F138" s="38"/>
      <c r="G138" s="39"/>
    </row>
    <row r="139" spans="1:7" s="33" customFormat="1" ht="11.25" outlineLevel="3" x14ac:dyDescent="0.2">
      <c r="A139" s="34"/>
      <c r="B139" s="35"/>
      <c r="C139" s="36" t="s">
        <v>19</v>
      </c>
      <c r="D139" s="35"/>
      <c r="E139" s="37">
        <v>0</v>
      </c>
      <c r="F139" s="38"/>
      <c r="G139" s="39"/>
    </row>
    <row r="140" spans="1:7" s="33" customFormat="1" ht="11.25" outlineLevel="3" x14ac:dyDescent="0.2">
      <c r="A140" s="34"/>
      <c r="B140" s="35"/>
      <c r="C140" s="36" t="s">
        <v>117</v>
      </c>
      <c r="D140" s="35"/>
      <c r="E140" s="37">
        <v>64.02</v>
      </c>
      <c r="F140" s="38"/>
      <c r="G140" s="39"/>
    </row>
    <row r="141" spans="1:7" s="33" customFormat="1" ht="11.25" outlineLevel="3" x14ac:dyDescent="0.2">
      <c r="A141" s="34"/>
      <c r="B141" s="35"/>
      <c r="C141" s="36" t="s">
        <v>169</v>
      </c>
      <c r="D141" s="35"/>
      <c r="E141" s="37">
        <v>36.6</v>
      </c>
      <c r="F141" s="38"/>
      <c r="G141" s="39"/>
    </row>
    <row r="142" spans="1:7" s="33" customFormat="1" ht="11.25" outlineLevel="3" x14ac:dyDescent="0.2">
      <c r="A142" s="34"/>
      <c r="B142" s="35"/>
      <c r="C142" s="36" t="s">
        <v>191</v>
      </c>
      <c r="D142" s="35"/>
      <c r="E142" s="37">
        <v>52.1</v>
      </c>
      <c r="F142" s="38"/>
      <c r="G142" s="39"/>
    </row>
    <row r="143" spans="1:7" s="33" customFormat="1" ht="11.25" outlineLevel="3" x14ac:dyDescent="0.2">
      <c r="A143" s="34"/>
      <c r="B143" s="35"/>
      <c r="C143" s="36" t="s">
        <v>1</v>
      </c>
      <c r="D143" s="35"/>
      <c r="E143" s="37">
        <v>0</v>
      </c>
      <c r="F143" s="38"/>
      <c r="G143" s="39"/>
    </row>
    <row r="144" spans="1:7" s="33" customFormat="1" ht="11.25" outlineLevel="3" x14ac:dyDescent="0.2">
      <c r="A144" s="34"/>
      <c r="B144" s="35"/>
      <c r="C144" s="36" t="s">
        <v>18</v>
      </c>
      <c r="D144" s="35"/>
      <c r="E144" s="37">
        <v>0</v>
      </c>
      <c r="F144" s="38"/>
      <c r="G144" s="39"/>
    </row>
    <row r="145" spans="1:7" s="33" customFormat="1" ht="11.25" outlineLevel="3" x14ac:dyDescent="0.2">
      <c r="A145" s="34"/>
      <c r="B145" s="35"/>
      <c r="C145" s="36" t="s">
        <v>155</v>
      </c>
      <c r="D145" s="35"/>
      <c r="E145" s="37">
        <v>58.2</v>
      </c>
      <c r="F145" s="38"/>
      <c r="G145" s="39"/>
    </row>
    <row r="146" spans="1:7" s="29" customFormat="1" ht="12" outlineLevel="2" x14ac:dyDescent="0.2">
      <c r="A146" s="10">
        <v>2</v>
      </c>
      <c r="B146" s="30" t="s">
        <v>73</v>
      </c>
      <c r="C146" s="31" t="s">
        <v>208</v>
      </c>
      <c r="D146" s="11" t="s">
        <v>7</v>
      </c>
      <c r="E146" s="32">
        <v>1999.44</v>
      </c>
      <c r="F146" s="12">
        <v>36.4</v>
      </c>
      <c r="G146" s="13">
        <f>E146*F146</f>
        <v>72779.615999999995</v>
      </c>
    </row>
    <row r="147" spans="1:7" s="33" customFormat="1" ht="11.25" outlineLevel="3" x14ac:dyDescent="0.2">
      <c r="A147" s="34"/>
      <c r="B147" s="35"/>
      <c r="C147" s="36" t="s">
        <v>29</v>
      </c>
      <c r="D147" s="35"/>
      <c r="E147" s="37">
        <v>1999.44</v>
      </c>
      <c r="F147" s="38"/>
      <c r="G147" s="39"/>
    </row>
    <row r="148" spans="1:7" s="29" customFormat="1" ht="12" outlineLevel="2" x14ac:dyDescent="0.2">
      <c r="A148" s="10">
        <v>3</v>
      </c>
      <c r="B148" s="30" t="s">
        <v>74</v>
      </c>
      <c r="C148" s="31" t="s">
        <v>194</v>
      </c>
      <c r="D148" s="11" t="s">
        <v>7</v>
      </c>
      <c r="E148" s="32">
        <v>999.72</v>
      </c>
      <c r="F148" s="12">
        <v>28.3</v>
      </c>
      <c r="G148" s="13">
        <f>E148*F148</f>
        <v>28292.076000000001</v>
      </c>
    </row>
    <row r="149" spans="1:7" s="29" customFormat="1" ht="12" outlineLevel="2" x14ac:dyDescent="0.2">
      <c r="A149" s="10">
        <v>4</v>
      </c>
      <c r="B149" s="30" t="s">
        <v>76</v>
      </c>
      <c r="C149" s="31" t="s">
        <v>171</v>
      </c>
      <c r="D149" s="11" t="s">
        <v>7</v>
      </c>
      <c r="E149" s="32">
        <v>999.72</v>
      </c>
      <c r="F149" s="12">
        <v>12.5</v>
      </c>
      <c r="G149" s="13">
        <f>E149*F149</f>
        <v>12496.5</v>
      </c>
    </row>
    <row r="150" spans="1:7" s="29" customFormat="1" ht="12" outlineLevel="2" x14ac:dyDescent="0.2">
      <c r="A150" s="10">
        <v>5</v>
      </c>
      <c r="B150" s="30" t="s">
        <v>77</v>
      </c>
      <c r="C150" s="31" t="s">
        <v>195</v>
      </c>
      <c r="D150" s="11" t="s">
        <v>7</v>
      </c>
      <c r="E150" s="32">
        <v>59983.199999999997</v>
      </c>
      <c r="F150" s="12">
        <v>0.5</v>
      </c>
      <c r="G150" s="13">
        <f>E150*F150</f>
        <v>29991.599999999999</v>
      </c>
    </row>
    <row r="151" spans="1:7" s="33" customFormat="1" ht="11.25" outlineLevel="3" x14ac:dyDescent="0.2">
      <c r="A151" s="34"/>
      <c r="B151" s="35"/>
      <c r="C151" s="36" t="s">
        <v>110</v>
      </c>
      <c r="D151" s="35"/>
      <c r="E151" s="37">
        <v>59983.199999999997</v>
      </c>
      <c r="F151" s="38"/>
      <c r="G151" s="39"/>
    </row>
    <row r="152" spans="1:7" s="29" customFormat="1" ht="12" outlineLevel="2" x14ac:dyDescent="0.2">
      <c r="A152" s="10">
        <v>6</v>
      </c>
      <c r="B152" s="30" t="s">
        <v>75</v>
      </c>
      <c r="C152" s="31" t="s">
        <v>206</v>
      </c>
      <c r="D152" s="11" t="s">
        <v>10</v>
      </c>
      <c r="E152" s="32">
        <v>999.72</v>
      </c>
      <c r="F152" s="12">
        <v>8.4987302400000004</v>
      </c>
      <c r="G152" s="13">
        <f>E152*F152</f>
        <v>8496.3505955328001</v>
      </c>
    </row>
    <row r="153" spans="1:7" s="47" customFormat="1" ht="12.75" customHeight="1" outlineLevel="2" x14ac:dyDescent="0.2">
      <c r="A153" s="48"/>
      <c r="B153" s="49"/>
      <c r="C153" s="50"/>
      <c r="D153" s="49"/>
      <c r="E153" s="51"/>
      <c r="F153" s="52"/>
      <c r="G153" s="53"/>
    </row>
    <row r="154" spans="1:7" s="23" customFormat="1" ht="16.5" customHeight="1" outlineLevel="1" x14ac:dyDescent="0.2">
      <c r="A154" s="24"/>
      <c r="B154" s="25"/>
      <c r="C154" s="25" t="s">
        <v>113</v>
      </c>
      <c r="D154" s="6"/>
      <c r="E154" s="26"/>
      <c r="F154" s="27"/>
      <c r="G154" s="28">
        <f>SUBTOTAL(9,G155:G188)</f>
        <v>1171077.5810143135</v>
      </c>
    </row>
    <row r="155" spans="1:7" s="29" customFormat="1" ht="24" outlineLevel="2" x14ac:dyDescent="0.2">
      <c r="A155" s="10">
        <v>1</v>
      </c>
      <c r="B155" s="30" t="s">
        <v>83</v>
      </c>
      <c r="C155" s="31" t="s">
        <v>240</v>
      </c>
      <c r="D155" s="11" t="s">
        <v>10</v>
      </c>
      <c r="E155" s="32">
        <v>788.40800000000002</v>
      </c>
      <c r="F155" s="12">
        <v>13.738443263999999</v>
      </c>
      <c r="G155" s="13">
        <f>E155*F155</f>
        <v>10831.49857688371</v>
      </c>
    </row>
    <row r="156" spans="1:7" s="33" customFormat="1" ht="11.25" outlineLevel="3" x14ac:dyDescent="0.2">
      <c r="A156" s="34"/>
      <c r="B156" s="35"/>
      <c r="C156" s="36" t="s">
        <v>123</v>
      </c>
      <c r="D156" s="35"/>
      <c r="E156" s="37">
        <v>788.40800000000002</v>
      </c>
      <c r="F156" s="38"/>
      <c r="G156" s="39"/>
    </row>
    <row r="157" spans="1:7" s="29" customFormat="1" ht="12" outlineLevel="2" x14ac:dyDescent="0.2">
      <c r="A157" s="10">
        <v>2</v>
      </c>
      <c r="B157" s="30" t="s">
        <v>80</v>
      </c>
      <c r="C157" s="31" t="s">
        <v>218</v>
      </c>
      <c r="D157" s="11" t="s">
        <v>10</v>
      </c>
      <c r="E157" s="32">
        <v>119.7908</v>
      </c>
      <c r="F157" s="12">
        <v>87.697062835200001</v>
      </c>
      <c r="G157" s="13">
        <f>E157*F157</f>
        <v>10505.301314678876</v>
      </c>
    </row>
    <row r="158" spans="1:7" s="33" customFormat="1" ht="11.25" outlineLevel="3" x14ac:dyDescent="0.2">
      <c r="A158" s="34"/>
      <c r="B158" s="35"/>
      <c r="C158" s="36" t="s">
        <v>114</v>
      </c>
      <c r="D158" s="35"/>
      <c r="E158" s="37">
        <v>64.260000000000005</v>
      </c>
      <c r="F158" s="38"/>
      <c r="G158" s="39"/>
    </row>
    <row r="159" spans="1:7" s="33" customFormat="1" ht="11.25" outlineLevel="3" x14ac:dyDescent="0.2">
      <c r="A159" s="34"/>
      <c r="B159" s="35"/>
      <c r="C159" s="36" t="s">
        <v>134</v>
      </c>
      <c r="D159" s="35"/>
      <c r="E159" s="37">
        <v>27.72</v>
      </c>
      <c r="F159" s="38"/>
      <c r="G159" s="39"/>
    </row>
    <row r="160" spans="1:7" s="33" customFormat="1" ht="11.25" outlineLevel="3" x14ac:dyDescent="0.2">
      <c r="A160" s="34"/>
      <c r="B160" s="35"/>
      <c r="C160" s="36" t="s">
        <v>131</v>
      </c>
      <c r="D160" s="35"/>
      <c r="E160" s="37">
        <v>10.805400000000001</v>
      </c>
      <c r="F160" s="38"/>
      <c r="G160" s="39"/>
    </row>
    <row r="161" spans="1:7" s="33" customFormat="1" ht="11.25" outlineLevel="3" x14ac:dyDescent="0.2">
      <c r="A161" s="34"/>
      <c r="B161" s="35"/>
      <c r="C161" s="36" t="s">
        <v>109</v>
      </c>
      <c r="D161" s="35"/>
      <c r="E161" s="37">
        <v>6.399</v>
      </c>
      <c r="F161" s="38"/>
      <c r="G161" s="39"/>
    </row>
    <row r="162" spans="1:7" s="33" customFormat="1" ht="11.25" outlineLevel="3" x14ac:dyDescent="0.2">
      <c r="A162" s="34"/>
      <c r="B162" s="35"/>
      <c r="C162" s="36" t="s">
        <v>128</v>
      </c>
      <c r="D162" s="35"/>
      <c r="E162" s="37">
        <v>8.58</v>
      </c>
      <c r="F162" s="38"/>
      <c r="G162" s="39"/>
    </row>
    <row r="163" spans="1:7" s="33" customFormat="1" ht="11.25" outlineLevel="3" x14ac:dyDescent="0.2">
      <c r="A163" s="34"/>
      <c r="B163" s="35"/>
      <c r="C163" s="36" t="s">
        <v>31</v>
      </c>
      <c r="D163" s="35"/>
      <c r="E163" s="37">
        <v>2.0264000000000002</v>
      </c>
      <c r="F163" s="38"/>
      <c r="G163" s="39"/>
    </row>
    <row r="164" spans="1:7" s="29" customFormat="1" ht="12" outlineLevel="2" x14ac:dyDescent="0.2">
      <c r="A164" s="10">
        <v>3</v>
      </c>
      <c r="B164" s="30" t="s">
        <v>79</v>
      </c>
      <c r="C164" s="31" t="s">
        <v>217</v>
      </c>
      <c r="D164" s="11" t="s">
        <v>10</v>
      </c>
      <c r="E164" s="32">
        <v>23.742899999999999</v>
      </c>
      <c r="F164" s="12">
        <v>107.84677962239998</v>
      </c>
      <c r="G164" s="13">
        <f>E164*F164</f>
        <v>2560.5953038966804</v>
      </c>
    </row>
    <row r="165" spans="1:7" s="33" customFormat="1" ht="11.25" outlineLevel="3" x14ac:dyDescent="0.2">
      <c r="A165" s="34"/>
      <c r="B165" s="35"/>
      <c r="C165" s="36" t="s">
        <v>126</v>
      </c>
      <c r="D165" s="35"/>
      <c r="E165" s="37">
        <v>4.8600000000000003</v>
      </c>
      <c r="F165" s="38"/>
      <c r="G165" s="39"/>
    </row>
    <row r="166" spans="1:7" s="33" customFormat="1" ht="11.25" outlineLevel="3" x14ac:dyDescent="0.2">
      <c r="A166" s="34"/>
      <c r="B166" s="35"/>
      <c r="C166" s="36" t="s">
        <v>137</v>
      </c>
      <c r="D166" s="35"/>
      <c r="E166" s="37">
        <v>4.1159999999999997</v>
      </c>
      <c r="F166" s="38"/>
      <c r="G166" s="39"/>
    </row>
    <row r="167" spans="1:7" s="33" customFormat="1" ht="11.25" outlineLevel="3" x14ac:dyDescent="0.2">
      <c r="A167" s="34"/>
      <c r="B167" s="35"/>
      <c r="C167" s="36" t="s">
        <v>107</v>
      </c>
      <c r="D167" s="35"/>
      <c r="E167" s="37">
        <v>1.44</v>
      </c>
      <c r="F167" s="38"/>
      <c r="G167" s="39"/>
    </row>
    <row r="168" spans="1:7" s="33" customFormat="1" ht="11.25" outlineLevel="3" x14ac:dyDescent="0.2">
      <c r="A168" s="34"/>
      <c r="B168" s="35"/>
      <c r="C168" s="36" t="s">
        <v>140</v>
      </c>
      <c r="D168" s="35"/>
      <c r="E168" s="37">
        <v>8.2560000000000002</v>
      </c>
      <c r="F168" s="38"/>
      <c r="G168" s="39"/>
    </row>
    <row r="169" spans="1:7" s="33" customFormat="1" ht="11.25" outlineLevel="3" x14ac:dyDescent="0.2">
      <c r="A169" s="34"/>
      <c r="B169" s="35"/>
      <c r="C169" s="36" t="s">
        <v>108</v>
      </c>
      <c r="D169" s="35"/>
      <c r="E169" s="37">
        <v>2.2848000000000002</v>
      </c>
      <c r="F169" s="38"/>
      <c r="G169" s="39"/>
    </row>
    <row r="170" spans="1:7" s="33" customFormat="1" ht="11.25" outlineLevel="3" x14ac:dyDescent="0.2">
      <c r="A170" s="34"/>
      <c r="B170" s="35"/>
      <c r="C170" s="36" t="s">
        <v>30</v>
      </c>
      <c r="D170" s="35"/>
      <c r="E170" s="37">
        <v>1.5301</v>
      </c>
      <c r="F170" s="38"/>
      <c r="G170" s="39"/>
    </row>
    <row r="171" spans="1:7" s="33" customFormat="1" ht="11.25" outlineLevel="3" x14ac:dyDescent="0.2">
      <c r="A171" s="34"/>
      <c r="B171" s="35"/>
      <c r="C171" s="36" t="s">
        <v>32</v>
      </c>
      <c r="D171" s="35"/>
      <c r="E171" s="37">
        <v>1.2560000000000002</v>
      </c>
      <c r="F171" s="38"/>
      <c r="G171" s="39"/>
    </row>
    <row r="172" spans="1:7" s="29" customFormat="1" ht="12" outlineLevel="2" x14ac:dyDescent="0.2">
      <c r="A172" s="10">
        <v>4</v>
      </c>
      <c r="B172" s="30" t="s">
        <v>81</v>
      </c>
      <c r="C172" s="31" t="s">
        <v>205</v>
      </c>
      <c r="D172" s="11" t="s">
        <v>10</v>
      </c>
      <c r="E172" s="32">
        <v>6.6057499999999996</v>
      </c>
      <c r="F172" s="12">
        <v>164.4033710592</v>
      </c>
      <c r="G172" s="13">
        <f>E172*F172</f>
        <v>1086.0075683743103</v>
      </c>
    </row>
    <row r="173" spans="1:7" s="33" customFormat="1" ht="11.25" outlineLevel="3" x14ac:dyDescent="0.2">
      <c r="A173" s="34"/>
      <c r="B173" s="35"/>
      <c r="C173" s="36" t="s">
        <v>152</v>
      </c>
      <c r="D173" s="35"/>
      <c r="E173" s="37">
        <v>6.6057499999999996</v>
      </c>
      <c r="F173" s="38"/>
      <c r="G173" s="39"/>
    </row>
    <row r="174" spans="1:7" s="29" customFormat="1" ht="24" outlineLevel="2" x14ac:dyDescent="0.2">
      <c r="A174" s="10">
        <v>5</v>
      </c>
      <c r="B174" s="30" t="s">
        <v>82</v>
      </c>
      <c r="C174" s="31" t="s">
        <v>236</v>
      </c>
      <c r="D174" s="11" t="s">
        <v>10</v>
      </c>
      <c r="E174" s="32">
        <v>450.80999999999995</v>
      </c>
      <c r="F174" s="12">
        <v>105.78601313280001</v>
      </c>
      <c r="G174" s="13">
        <f>E174*F174</f>
        <v>47689.392580397565</v>
      </c>
    </row>
    <row r="175" spans="1:7" s="33" customFormat="1" ht="11.25" outlineLevel="3" x14ac:dyDescent="0.2">
      <c r="A175" s="34"/>
      <c r="B175" s="35"/>
      <c r="C175" s="36" t="s">
        <v>156</v>
      </c>
      <c r="D175" s="35"/>
      <c r="E175" s="37">
        <v>193.36</v>
      </c>
      <c r="F175" s="38"/>
      <c r="G175" s="39"/>
    </row>
    <row r="176" spans="1:7" s="33" customFormat="1" ht="11.25" outlineLevel="3" x14ac:dyDescent="0.2">
      <c r="A176" s="34"/>
      <c r="B176" s="35"/>
      <c r="C176" s="36" t="s">
        <v>105</v>
      </c>
      <c r="D176" s="35"/>
      <c r="E176" s="37">
        <v>257.45</v>
      </c>
      <c r="F176" s="38"/>
      <c r="G176" s="39"/>
    </row>
    <row r="177" spans="1:7" s="29" customFormat="1" ht="24" outlineLevel="2" x14ac:dyDescent="0.2">
      <c r="A177" s="10">
        <v>6</v>
      </c>
      <c r="B177" s="30" t="s">
        <v>63</v>
      </c>
      <c r="C177" s="31" t="s">
        <v>231</v>
      </c>
      <c r="D177" s="11" t="s">
        <v>10</v>
      </c>
      <c r="E177" s="32">
        <v>450.81</v>
      </c>
      <c r="F177" s="12">
        <v>28.472042995200006</v>
      </c>
      <c r="G177" s="13">
        <f>E177*F177</f>
        <v>12835.481702666115</v>
      </c>
    </row>
    <row r="178" spans="1:7" s="29" customFormat="1" ht="12" outlineLevel="2" x14ac:dyDescent="0.2">
      <c r="A178" s="10">
        <v>7</v>
      </c>
      <c r="B178" s="30" t="s">
        <v>53</v>
      </c>
      <c r="C178" s="31" t="s">
        <v>197</v>
      </c>
      <c r="D178" s="11" t="s">
        <v>10</v>
      </c>
      <c r="E178" s="32">
        <v>23</v>
      </c>
      <c r="F178" s="12">
        <v>45.931314643199997</v>
      </c>
      <c r="G178" s="13">
        <f>E178*F178</f>
        <v>1056.4202367936</v>
      </c>
    </row>
    <row r="179" spans="1:7" s="107" customFormat="1" ht="12" outlineLevel="2" collapsed="1" x14ac:dyDescent="0.2">
      <c r="A179" s="100">
        <v>8</v>
      </c>
      <c r="B179" s="101" t="s">
        <v>421</v>
      </c>
      <c r="C179" s="102" t="s">
        <v>422</v>
      </c>
      <c r="D179" s="103" t="s">
        <v>5</v>
      </c>
      <c r="E179" s="104">
        <v>380.58</v>
      </c>
      <c r="F179" s="105">
        <v>33.238700000000001</v>
      </c>
      <c r="G179" s="106">
        <f>E179*F179</f>
        <v>12649.984446</v>
      </c>
    </row>
    <row r="180" spans="1:7" s="29" customFormat="1" ht="24" outlineLevel="2" x14ac:dyDescent="0.2">
      <c r="A180" s="10">
        <v>9</v>
      </c>
      <c r="B180" s="30" t="s">
        <v>85</v>
      </c>
      <c r="C180" s="31" t="s">
        <v>219</v>
      </c>
      <c r="D180" s="11" t="s">
        <v>6</v>
      </c>
      <c r="E180" s="32">
        <v>48.222076200000004</v>
      </c>
      <c r="F180" s="12">
        <v>259.24706639999994</v>
      </c>
      <c r="G180" s="13">
        <f>E180*F180</f>
        <v>12501.431790567258</v>
      </c>
    </row>
    <row r="181" spans="1:7" s="29" customFormat="1" ht="24" outlineLevel="2" x14ac:dyDescent="0.2">
      <c r="A181" s="10">
        <v>10</v>
      </c>
      <c r="B181" s="30" t="s">
        <v>86</v>
      </c>
      <c r="C181" s="31" t="s">
        <v>227</v>
      </c>
      <c r="D181" s="11" t="s">
        <v>6</v>
      </c>
      <c r="E181" s="32">
        <v>192.08799999999999</v>
      </c>
      <c r="F181" s="12">
        <v>28.896965999999999</v>
      </c>
      <c r="G181" s="13">
        <f>E181*F181</f>
        <v>5550.7604050079999</v>
      </c>
    </row>
    <row r="182" spans="1:7" s="33" customFormat="1" ht="11.25" outlineLevel="3" x14ac:dyDescent="0.2">
      <c r="A182" s="34"/>
      <c r="B182" s="35"/>
      <c r="C182" s="36" t="s">
        <v>27</v>
      </c>
      <c r="D182" s="35"/>
      <c r="E182" s="37">
        <v>192.08799999999999</v>
      </c>
      <c r="F182" s="38"/>
      <c r="G182" s="39"/>
    </row>
    <row r="183" spans="1:7" s="29" customFormat="1" ht="12" outlineLevel="2" x14ac:dyDescent="0.2">
      <c r="A183" s="10">
        <v>11</v>
      </c>
      <c r="B183" s="30" t="s">
        <v>87</v>
      </c>
      <c r="C183" s="31" t="s">
        <v>158</v>
      </c>
      <c r="D183" s="11" t="s">
        <v>6</v>
      </c>
      <c r="E183" s="32">
        <v>48.222076200000004</v>
      </c>
      <c r="F183" s="12">
        <v>101.3363064</v>
      </c>
      <c r="G183" s="13">
        <f>E183*F183</f>
        <v>4886.6470890473483</v>
      </c>
    </row>
    <row r="184" spans="1:7" s="29" customFormat="1" ht="12" outlineLevel="2" x14ac:dyDescent="0.2">
      <c r="A184" s="10">
        <v>12</v>
      </c>
      <c r="B184" s="30" t="s">
        <v>84</v>
      </c>
      <c r="C184" s="31" t="s">
        <v>177</v>
      </c>
      <c r="D184" s="11" t="s">
        <v>4</v>
      </c>
      <c r="E184" s="32">
        <v>48.222000000000001</v>
      </c>
      <c r="F184" s="12">
        <v>850</v>
      </c>
      <c r="G184" s="13">
        <f>E184*F184</f>
        <v>40988.700000000004</v>
      </c>
    </row>
    <row r="185" spans="1:7" s="29" customFormat="1" ht="12" outlineLevel="2" x14ac:dyDescent="0.2">
      <c r="A185" s="10">
        <v>13</v>
      </c>
      <c r="B185" s="30" t="s">
        <v>78</v>
      </c>
      <c r="C185" s="31" t="s">
        <v>136</v>
      </c>
      <c r="D185" s="11" t="s">
        <v>12</v>
      </c>
      <c r="E185" s="32">
        <v>1</v>
      </c>
      <c r="F185" s="12">
        <v>25000</v>
      </c>
      <c r="G185" s="13">
        <f>E185*F185</f>
        <v>25000</v>
      </c>
    </row>
    <row r="186" spans="1:7" s="29" customFormat="1" ht="24" outlineLevel="2" x14ac:dyDescent="0.2">
      <c r="A186" s="10">
        <v>14</v>
      </c>
      <c r="B186" s="30" t="s">
        <v>104</v>
      </c>
      <c r="C186" s="31" t="s">
        <v>232</v>
      </c>
      <c r="D186" s="11" t="s">
        <v>10</v>
      </c>
      <c r="E186" s="32">
        <v>517.33440000000007</v>
      </c>
      <c r="F186" s="12">
        <v>1900</v>
      </c>
      <c r="G186" s="13">
        <f>E186*F186</f>
        <v>982935.3600000001</v>
      </c>
    </row>
    <row r="187" spans="1:7" s="33" customFormat="1" ht="11.25" outlineLevel="3" x14ac:dyDescent="0.2">
      <c r="A187" s="34"/>
      <c r="B187" s="35"/>
      <c r="C187" s="36" t="s">
        <v>115</v>
      </c>
      <c r="D187" s="35"/>
      <c r="E187" s="37">
        <v>517.33440000000007</v>
      </c>
      <c r="F187" s="38"/>
      <c r="G187" s="39"/>
    </row>
    <row r="188" spans="1:7" s="47" customFormat="1" ht="12.75" customHeight="1" outlineLevel="2" x14ac:dyDescent="0.2">
      <c r="A188" s="48"/>
      <c r="B188" s="49"/>
      <c r="C188" s="50"/>
      <c r="D188" s="49"/>
      <c r="E188" s="51"/>
      <c r="F188" s="52"/>
      <c r="G188" s="53"/>
    </row>
    <row r="189" spans="1:7" s="23" customFormat="1" ht="16.5" customHeight="1" outlineLevel="1" x14ac:dyDescent="0.2">
      <c r="A189" s="24"/>
      <c r="B189" s="25"/>
      <c r="C189" s="25" t="s">
        <v>407</v>
      </c>
      <c r="D189" s="6"/>
      <c r="E189" s="26"/>
      <c r="F189" s="27"/>
      <c r="G189" s="28">
        <f>SUBTOTAL(9,G190:G191)</f>
        <v>30751.351391400764</v>
      </c>
    </row>
    <row r="190" spans="1:7" s="29" customFormat="1" ht="12" outlineLevel="2" x14ac:dyDescent="0.2">
      <c r="A190" s="10">
        <v>1</v>
      </c>
      <c r="B190" s="30" t="s">
        <v>96</v>
      </c>
      <c r="C190" s="31" t="s">
        <v>214</v>
      </c>
      <c r="D190" s="11" t="s">
        <v>6</v>
      </c>
      <c r="E190" s="32">
        <v>56.471700390999999</v>
      </c>
      <c r="F190" s="12">
        <v>544.54445640000006</v>
      </c>
      <c r="G190" s="13">
        <f>E190*F190</f>
        <v>30751.351391400764</v>
      </c>
    </row>
    <row r="191" spans="1:7" s="47" customFormat="1" ht="12.75" customHeight="1" outlineLevel="2" x14ac:dyDescent="0.2">
      <c r="A191" s="48"/>
      <c r="B191" s="49"/>
      <c r="C191" s="50"/>
      <c r="D191" s="49"/>
      <c r="E191" s="51"/>
      <c r="F191" s="52"/>
      <c r="G191" s="53"/>
    </row>
    <row r="192" spans="1:7" s="47" customFormat="1" ht="9" customHeight="1" outlineLevel="1" x14ac:dyDescent="0.2">
      <c r="A192" s="48"/>
      <c r="B192" s="49"/>
      <c r="C192" s="50"/>
      <c r="D192" s="49"/>
      <c r="E192" s="51"/>
      <c r="F192" s="52"/>
      <c r="G192" s="53"/>
    </row>
    <row r="193" spans="1:7" s="16" customFormat="1" ht="18.75" customHeight="1" outlineLevel="1" x14ac:dyDescent="0.2">
      <c r="A193" s="17"/>
      <c r="B193" s="19"/>
      <c r="C193" s="19" t="s">
        <v>395</v>
      </c>
      <c r="D193" s="18"/>
      <c r="E193" s="20"/>
      <c r="F193" s="21"/>
      <c r="G193" s="22">
        <f>SUBTOTAL(9,G194:G315)</f>
        <v>2379231.167483822</v>
      </c>
    </row>
    <row r="194" spans="1:7" s="23" customFormat="1" ht="16.5" customHeight="1" outlineLevel="1" x14ac:dyDescent="0.2">
      <c r="A194" s="24"/>
      <c r="B194" s="25"/>
      <c r="C194" s="25" t="s">
        <v>132</v>
      </c>
      <c r="D194" s="6"/>
      <c r="E194" s="26"/>
      <c r="F194" s="27"/>
      <c r="G194" s="28">
        <f>SUBTOTAL(9,G195:G199)</f>
        <v>13267.214400000001</v>
      </c>
    </row>
    <row r="195" spans="1:7" s="29" customFormat="1" ht="36" outlineLevel="2" x14ac:dyDescent="0.2">
      <c r="A195" s="10">
        <v>1</v>
      </c>
      <c r="B195" s="30" t="s">
        <v>55</v>
      </c>
      <c r="C195" s="31" t="s">
        <v>246</v>
      </c>
      <c r="D195" s="11" t="s">
        <v>10</v>
      </c>
      <c r="E195" s="32">
        <v>22</v>
      </c>
      <c r="F195" s="12">
        <v>223</v>
      </c>
      <c r="G195" s="13">
        <f>E195*F195</f>
        <v>4906</v>
      </c>
    </row>
    <row r="196" spans="1:7" s="29" customFormat="1" ht="36" outlineLevel="2" x14ac:dyDescent="0.2">
      <c r="A196" s="10">
        <v>2</v>
      </c>
      <c r="B196" s="30" t="s">
        <v>54</v>
      </c>
      <c r="C196" s="31" t="s">
        <v>247</v>
      </c>
      <c r="D196" s="11" t="s">
        <v>10</v>
      </c>
      <c r="E196" s="32">
        <v>44</v>
      </c>
      <c r="F196" s="12">
        <v>180</v>
      </c>
      <c r="G196" s="13">
        <f>E196*F196</f>
        <v>7920</v>
      </c>
    </row>
    <row r="197" spans="1:7" s="33" customFormat="1" ht="11.25" outlineLevel="3" x14ac:dyDescent="0.2">
      <c r="A197" s="34"/>
      <c r="B197" s="35"/>
      <c r="C197" s="36" t="s">
        <v>24</v>
      </c>
      <c r="D197" s="35"/>
      <c r="E197" s="37">
        <v>44</v>
      </c>
      <c r="F197" s="38"/>
      <c r="G197" s="39"/>
    </row>
    <row r="198" spans="1:7" s="29" customFormat="1" ht="12" outlineLevel="2" x14ac:dyDescent="0.2">
      <c r="A198" s="10">
        <v>3</v>
      </c>
      <c r="B198" s="30" t="s">
        <v>89</v>
      </c>
      <c r="C198" s="31" t="s">
        <v>216</v>
      </c>
      <c r="D198" s="11" t="s">
        <v>0</v>
      </c>
      <c r="E198" s="32">
        <f>SUM(G195:G197)/100</f>
        <v>128.26</v>
      </c>
      <c r="F198" s="12">
        <v>3.44</v>
      </c>
      <c r="G198" s="13">
        <f>E198*F198</f>
        <v>441.21439999999996</v>
      </c>
    </row>
    <row r="199" spans="1:7" s="47" customFormat="1" ht="12.75" customHeight="1" outlineLevel="2" x14ac:dyDescent="0.2">
      <c r="A199" s="48"/>
      <c r="B199" s="49"/>
      <c r="C199" s="50"/>
      <c r="D199" s="49"/>
      <c r="E199" s="51"/>
      <c r="F199" s="52"/>
      <c r="G199" s="53"/>
    </row>
    <row r="200" spans="1:7" s="23" customFormat="1" ht="16.5" customHeight="1" outlineLevel="1" x14ac:dyDescent="0.2">
      <c r="A200" s="24"/>
      <c r="B200" s="25"/>
      <c r="C200" s="25" t="s">
        <v>125</v>
      </c>
      <c r="D200" s="6"/>
      <c r="E200" s="26"/>
      <c r="F200" s="27"/>
      <c r="G200" s="28">
        <f>SUBTOTAL(9,G201:G211)</f>
        <v>402879.06344</v>
      </c>
    </row>
    <row r="201" spans="1:7" s="29" customFormat="1" ht="36" outlineLevel="2" x14ac:dyDescent="0.2">
      <c r="A201" s="10">
        <v>1</v>
      </c>
      <c r="B201" s="30" t="s">
        <v>56</v>
      </c>
      <c r="C201" s="31" t="s">
        <v>244</v>
      </c>
      <c r="D201" s="11" t="s">
        <v>10</v>
      </c>
      <c r="E201" s="32">
        <v>22</v>
      </c>
      <c r="F201" s="12">
        <v>175</v>
      </c>
      <c r="G201" s="13">
        <f>E201*F201</f>
        <v>3850</v>
      </c>
    </row>
    <row r="202" spans="1:7" s="29" customFormat="1" ht="36" outlineLevel="2" x14ac:dyDescent="0.2">
      <c r="A202" s="10">
        <v>2</v>
      </c>
      <c r="B202" s="30" t="s">
        <v>28</v>
      </c>
      <c r="C202" s="31" t="s">
        <v>245</v>
      </c>
      <c r="D202" s="11" t="s">
        <v>10</v>
      </c>
      <c r="E202" s="32">
        <v>22</v>
      </c>
      <c r="F202" s="12">
        <v>429.99999999999994</v>
      </c>
      <c r="G202" s="13">
        <f>E202*F202</f>
        <v>9459.9999999999982</v>
      </c>
    </row>
    <row r="203" spans="1:7" s="29" customFormat="1" ht="24" outlineLevel="2" x14ac:dyDescent="0.2">
      <c r="A203" s="10">
        <v>3</v>
      </c>
      <c r="B203" s="30" t="s">
        <v>57</v>
      </c>
      <c r="C203" s="31" t="s">
        <v>241</v>
      </c>
      <c r="D203" s="11" t="s">
        <v>10</v>
      </c>
      <c r="E203" s="32">
        <v>450.80999999999995</v>
      </c>
      <c r="F203" s="12">
        <v>340</v>
      </c>
      <c r="G203" s="13">
        <f>E203*F203</f>
        <v>153275.4</v>
      </c>
    </row>
    <row r="204" spans="1:7" s="33" customFormat="1" ht="11.25" outlineLevel="3" x14ac:dyDescent="0.2">
      <c r="A204" s="34"/>
      <c r="B204" s="35"/>
      <c r="C204" s="36" t="s">
        <v>156</v>
      </c>
      <c r="D204" s="35"/>
      <c r="E204" s="37">
        <v>193.36</v>
      </c>
      <c r="F204" s="38"/>
      <c r="G204" s="39"/>
    </row>
    <row r="205" spans="1:7" s="33" customFormat="1" ht="11.25" outlineLevel="3" x14ac:dyDescent="0.2">
      <c r="A205" s="34"/>
      <c r="B205" s="35"/>
      <c r="C205" s="36" t="s">
        <v>105</v>
      </c>
      <c r="D205" s="35"/>
      <c r="E205" s="37">
        <v>257.45</v>
      </c>
      <c r="F205" s="38"/>
      <c r="G205" s="39"/>
    </row>
    <row r="206" spans="1:7" s="29" customFormat="1" ht="24" outlineLevel="2" x14ac:dyDescent="0.2">
      <c r="A206" s="10">
        <v>4</v>
      </c>
      <c r="B206" s="30" t="s">
        <v>58</v>
      </c>
      <c r="C206" s="31" t="s">
        <v>235</v>
      </c>
      <c r="D206" s="11" t="s">
        <v>10</v>
      </c>
      <c r="E206" s="32">
        <v>193.36</v>
      </c>
      <c r="F206" s="12">
        <v>510</v>
      </c>
      <c r="G206" s="13">
        <f>E206*F206</f>
        <v>98613.6</v>
      </c>
    </row>
    <row r="207" spans="1:7" s="33" customFormat="1" ht="11.25" outlineLevel="3" x14ac:dyDescent="0.2">
      <c r="A207" s="34"/>
      <c r="B207" s="35"/>
      <c r="C207" s="36" t="s">
        <v>156</v>
      </c>
      <c r="D207" s="35"/>
      <c r="E207" s="37">
        <v>193.36</v>
      </c>
      <c r="F207" s="38"/>
      <c r="G207" s="39"/>
    </row>
    <row r="208" spans="1:7" s="29" customFormat="1" ht="24" outlineLevel="2" x14ac:dyDescent="0.2">
      <c r="A208" s="10">
        <v>5</v>
      </c>
      <c r="B208" s="30" t="s">
        <v>68</v>
      </c>
      <c r="C208" s="31" t="s">
        <v>239</v>
      </c>
      <c r="D208" s="11" t="s">
        <v>10</v>
      </c>
      <c r="E208" s="32">
        <v>450.81</v>
      </c>
      <c r="F208" s="12">
        <v>92</v>
      </c>
      <c r="G208" s="13">
        <f>E208*F208</f>
        <v>41474.519999999997</v>
      </c>
    </row>
    <row r="209" spans="1:7" s="29" customFormat="1" ht="24" outlineLevel="2" x14ac:dyDescent="0.2">
      <c r="A209" s="10">
        <v>6</v>
      </c>
      <c r="B209" s="30" t="s">
        <v>59</v>
      </c>
      <c r="C209" s="31" t="s">
        <v>243</v>
      </c>
      <c r="D209" s="11" t="s">
        <v>10</v>
      </c>
      <c r="E209" s="32">
        <v>257.45</v>
      </c>
      <c r="F209" s="12">
        <v>340</v>
      </c>
      <c r="G209" s="13">
        <f>E209*F209</f>
        <v>87533</v>
      </c>
    </row>
    <row r="210" spans="1:7" s="29" customFormat="1" ht="12" outlineLevel="2" x14ac:dyDescent="0.2">
      <c r="A210" s="10">
        <v>7</v>
      </c>
      <c r="B210" s="30" t="s">
        <v>90</v>
      </c>
      <c r="C210" s="31" t="s">
        <v>215</v>
      </c>
      <c r="D210" s="11" t="s">
        <v>0</v>
      </c>
      <c r="E210" s="32">
        <f>SUM(G201:G209)/100</f>
        <v>3942.0652</v>
      </c>
      <c r="F210" s="12">
        <v>2.2000000000000002</v>
      </c>
      <c r="G210" s="13">
        <f>E210*F210</f>
        <v>8672.5434400000013</v>
      </c>
    </row>
    <row r="211" spans="1:7" s="47" customFormat="1" ht="12.75" customHeight="1" outlineLevel="2" x14ac:dyDescent="0.2">
      <c r="A211" s="48"/>
      <c r="B211" s="49"/>
      <c r="C211" s="50"/>
      <c r="D211" s="49"/>
      <c r="E211" s="51"/>
      <c r="F211" s="52"/>
      <c r="G211" s="53"/>
    </row>
    <row r="212" spans="1:7" s="23" customFormat="1" ht="16.5" customHeight="1" outlineLevel="1" x14ac:dyDescent="0.2">
      <c r="A212" s="24"/>
      <c r="B212" s="25"/>
      <c r="C212" s="25" t="s">
        <v>142</v>
      </c>
      <c r="D212" s="6"/>
      <c r="E212" s="26"/>
      <c r="F212" s="27"/>
      <c r="G212" s="28">
        <f>SUBTOTAL(9,G213:G218)</f>
        <v>295910.25913621159</v>
      </c>
    </row>
    <row r="213" spans="1:7" s="29" customFormat="1" ht="24" outlineLevel="2" x14ac:dyDescent="0.2">
      <c r="A213" s="10">
        <v>1</v>
      </c>
      <c r="B213" s="30" t="s">
        <v>65</v>
      </c>
      <c r="C213" s="31" t="s">
        <v>199</v>
      </c>
      <c r="D213" s="11" t="s">
        <v>10</v>
      </c>
      <c r="E213" s="32">
        <v>450.80999999999995</v>
      </c>
      <c r="F213" s="12">
        <v>622.66012623360007</v>
      </c>
      <c r="G213" s="13">
        <f>E213*F213</f>
        <v>280701.41150736919</v>
      </c>
    </row>
    <row r="214" spans="1:7" s="33" customFormat="1" ht="11.25" outlineLevel="3" x14ac:dyDescent="0.2">
      <c r="A214" s="34"/>
      <c r="B214" s="35"/>
      <c r="C214" s="36" t="s">
        <v>156</v>
      </c>
      <c r="D214" s="35"/>
      <c r="E214" s="37">
        <v>193.36</v>
      </c>
      <c r="F214" s="38"/>
      <c r="G214" s="39"/>
    </row>
    <row r="215" spans="1:7" s="33" customFormat="1" ht="11.25" outlineLevel="3" x14ac:dyDescent="0.2">
      <c r="A215" s="34"/>
      <c r="B215" s="35"/>
      <c r="C215" s="36" t="s">
        <v>105</v>
      </c>
      <c r="D215" s="35"/>
      <c r="E215" s="37">
        <v>257.45</v>
      </c>
      <c r="F215" s="38"/>
      <c r="G215" s="39"/>
    </row>
    <row r="216" spans="1:7" s="29" customFormat="1" ht="12" outlineLevel="2" x14ac:dyDescent="0.2">
      <c r="A216" s="10">
        <v>2</v>
      </c>
      <c r="B216" s="30" t="s">
        <v>64</v>
      </c>
      <c r="C216" s="31" t="s">
        <v>198</v>
      </c>
      <c r="D216" s="11" t="s">
        <v>10</v>
      </c>
      <c r="E216" s="32">
        <v>450.81</v>
      </c>
      <c r="F216" s="12">
        <v>23.272602879999997</v>
      </c>
      <c r="G216" s="13">
        <f>E216*F216</f>
        <v>10491.522104332798</v>
      </c>
    </row>
    <row r="217" spans="1:7" s="29" customFormat="1" ht="24" outlineLevel="2" x14ac:dyDescent="0.2">
      <c r="A217" s="10">
        <v>3</v>
      </c>
      <c r="B217" s="30" t="s">
        <v>91</v>
      </c>
      <c r="C217" s="31" t="s">
        <v>224</v>
      </c>
      <c r="D217" s="11" t="s">
        <v>0</v>
      </c>
      <c r="E217" s="32">
        <f>SUM(G213:G216)/100</f>
        <v>2911.9293361170198</v>
      </c>
      <c r="F217" s="12">
        <v>1.62</v>
      </c>
      <c r="G217" s="13">
        <f>E217*F217</f>
        <v>4717.3255245095725</v>
      </c>
    </row>
    <row r="218" spans="1:7" s="47" customFormat="1" ht="12.75" customHeight="1" outlineLevel="2" x14ac:dyDescent="0.2">
      <c r="A218" s="48"/>
      <c r="B218" s="49"/>
      <c r="C218" s="50"/>
      <c r="D218" s="49"/>
      <c r="E218" s="51"/>
      <c r="F218" s="52"/>
      <c r="G218" s="53"/>
    </row>
    <row r="219" spans="1:7" s="23" customFormat="1" ht="16.5" customHeight="1" outlineLevel="1" x14ac:dyDescent="0.2">
      <c r="A219" s="24"/>
      <c r="B219" s="25"/>
      <c r="C219" s="25" t="s">
        <v>180</v>
      </c>
      <c r="D219" s="6"/>
      <c r="E219" s="26"/>
      <c r="F219" s="27"/>
      <c r="G219" s="28">
        <f>SUBTOTAL(9,G220:G245)</f>
        <v>140435.18100000001</v>
      </c>
    </row>
    <row r="220" spans="1:7" ht="12" customHeight="1" outlineLevel="2" x14ac:dyDescent="0.2">
      <c r="A220" s="64"/>
      <c r="B220" s="65"/>
      <c r="C220" s="66" t="s">
        <v>254</v>
      </c>
      <c r="D220" s="67"/>
      <c r="E220" s="68"/>
      <c r="F220" s="69"/>
      <c r="G220" s="70"/>
    </row>
    <row r="221" spans="1:7" s="29" customFormat="1" ht="24" outlineLevel="2" x14ac:dyDescent="0.2">
      <c r="A221" s="10">
        <v>1</v>
      </c>
      <c r="B221" s="30" t="s">
        <v>255</v>
      </c>
      <c r="C221" s="31" t="s">
        <v>256</v>
      </c>
      <c r="D221" s="11" t="s">
        <v>257</v>
      </c>
      <c r="E221" s="32">
        <v>17</v>
      </c>
      <c r="F221" s="12">
        <v>630</v>
      </c>
      <c r="G221" s="13">
        <f>E221*F221</f>
        <v>10710</v>
      </c>
    </row>
    <row r="222" spans="1:7" s="29" customFormat="1" ht="24" outlineLevel="2" x14ac:dyDescent="0.2">
      <c r="A222" s="10" t="s">
        <v>258</v>
      </c>
      <c r="B222" s="30" t="s">
        <v>259</v>
      </c>
      <c r="C222" s="31" t="s">
        <v>260</v>
      </c>
      <c r="D222" s="11" t="s">
        <v>257</v>
      </c>
      <c r="E222" s="32">
        <v>3</v>
      </c>
      <c r="F222" s="12">
        <v>420</v>
      </c>
      <c r="G222" s="13">
        <f t="shared" ref="G222:G243" si="0">E222*F222</f>
        <v>1260</v>
      </c>
    </row>
    <row r="223" spans="1:7" s="29" customFormat="1" ht="24" outlineLevel="2" x14ac:dyDescent="0.2">
      <c r="A223" s="10" t="s">
        <v>261</v>
      </c>
      <c r="B223" s="30" t="s">
        <v>262</v>
      </c>
      <c r="C223" s="31" t="s">
        <v>263</v>
      </c>
      <c r="D223" s="11" t="s">
        <v>257</v>
      </c>
      <c r="E223" s="32">
        <v>2</v>
      </c>
      <c r="F223" s="12">
        <v>430</v>
      </c>
      <c r="G223" s="13">
        <f t="shared" si="0"/>
        <v>860</v>
      </c>
    </row>
    <row r="224" spans="1:7" s="29" customFormat="1" ht="24" outlineLevel="2" x14ac:dyDescent="0.2">
      <c r="A224" s="10" t="s">
        <v>264</v>
      </c>
      <c r="B224" s="30" t="s">
        <v>265</v>
      </c>
      <c r="C224" s="31" t="s">
        <v>256</v>
      </c>
      <c r="D224" s="11" t="s">
        <v>257</v>
      </c>
      <c r="E224" s="32">
        <v>7</v>
      </c>
      <c r="F224" s="12">
        <v>420</v>
      </c>
      <c r="G224" s="13">
        <f t="shared" si="0"/>
        <v>2940</v>
      </c>
    </row>
    <row r="225" spans="1:7" s="29" customFormat="1" ht="24" outlineLevel="2" x14ac:dyDescent="0.2">
      <c r="A225" s="10" t="s">
        <v>266</v>
      </c>
      <c r="B225" s="30" t="s">
        <v>267</v>
      </c>
      <c r="C225" s="31" t="s">
        <v>263</v>
      </c>
      <c r="D225" s="11" t="s">
        <v>257</v>
      </c>
      <c r="E225" s="32">
        <v>4</v>
      </c>
      <c r="F225" s="12">
        <v>630</v>
      </c>
      <c r="G225" s="13">
        <f t="shared" si="0"/>
        <v>2520</v>
      </c>
    </row>
    <row r="226" spans="1:7" s="29" customFormat="1" ht="24" outlineLevel="2" x14ac:dyDescent="0.2">
      <c r="A226" s="10" t="s">
        <v>268</v>
      </c>
      <c r="B226" s="30" t="s">
        <v>269</v>
      </c>
      <c r="C226" s="31" t="s">
        <v>256</v>
      </c>
      <c r="D226" s="11" t="s">
        <v>257</v>
      </c>
      <c r="E226" s="32">
        <v>1</v>
      </c>
      <c r="F226" s="12">
        <v>630</v>
      </c>
      <c r="G226" s="13">
        <f t="shared" si="0"/>
        <v>630</v>
      </c>
    </row>
    <row r="227" spans="1:7" s="29" customFormat="1" ht="24" outlineLevel="2" x14ac:dyDescent="0.2">
      <c r="A227" s="10" t="s">
        <v>270</v>
      </c>
      <c r="B227" s="30" t="s">
        <v>271</v>
      </c>
      <c r="C227" s="31" t="s">
        <v>256</v>
      </c>
      <c r="D227" s="11" t="s">
        <v>257</v>
      </c>
      <c r="E227" s="32">
        <v>1</v>
      </c>
      <c r="F227" s="12">
        <v>630</v>
      </c>
      <c r="G227" s="13">
        <f t="shared" si="0"/>
        <v>630</v>
      </c>
    </row>
    <row r="228" spans="1:7" s="29" customFormat="1" ht="24" outlineLevel="2" x14ac:dyDescent="0.2">
      <c r="A228" s="10">
        <v>2</v>
      </c>
      <c r="B228" s="30" t="s">
        <v>272</v>
      </c>
      <c r="C228" s="31" t="s">
        <v>273</v>
      </c>
      <c r="D228" s="11" t="s">
        <v>257</v>
      </c>
      <c r="E228" s="32">
        <v>2</v>
      </c>
      <c r="F228" s="12">
        <v>420</v>
      </c>
      <c r="G228" s="13">
        <f t="shared" si="0"/>
        <v>840</v>
      </c>
    </row>
    <row r="229" spans="1:7" s="29" customFormat="1" ht="24" outlineLevel="2" x14ac:dyDescent="0.2">
      <c r="A229" s="10" t="s">
        <v>379</v>
      </c>
      <c r="B229" s="30" t="s">
        <v>274</v>
      </c>
      <c r="C229" s="31" t="s">
        <v>275</v>
      </c>
      <c r="D229" s="11" t="s">
        <v>257</v>
      </c>
      <c r="E229" s="32">
        <v>3</v>
      </c>
      <c r="F229" s="12">
        <v>830</v>
      </c>
      <c r="G229" s="13">
        <f t="shared" si="0"/>
        <v>2490</v>
      </c>
    </row>
    <row r="230" spans="1:7" s="29" customFormat="1" ht="24" outlineLevel="2" x14ac:dyDescent="0.2">
      <c r="A230" s="10" t="s">
        <v>380</v>
      </c>
      <c r="B230" s="30" t="s">
        <v>276</v>
      </c>
      <c r="C230" s="31" t="s">
        <v>263</v>
      </c>
      <c r="D230" s="11" t="s">
        <v>257</v>
      </c>
      <c r="E230" s="32">
        <v>2</v>
      </c>
      <c r="F230" s="12">
        <v>420</v>
      </c>
      <c r="G230" s="13">
        <f t="shared" si="0"/>
        <v>840</v>
      </c>
    </row>
    <row r="231" spans="1:7" s="29" customFormat="1" ht="24" outlineLevel="2" x14ac:dyDescent="0.2">
      <c r="A231" s="10" t="s">
        <v>381</v>
      </c>
      <c r="B231" s="30" t="s">
        <v>277</v>
      </c>
      <c r="C231" s="31" t="s">
        <v>256</v>
      </c>
      <c r="D231" s="11" t="s">
        <v>257</v>
      </c>
      <c r="E231" s="32">
        <v>5</v>
      </c>
      <c r="F231" s="12">
        <v>630</v>
      </c>
      <c r="G231" s="13">
        <f t="shared" si="0"/>
        <v>3150</v>
      </c>
    </row>
    <row r="232" spans="1:7" s="29" customFormat="1" ht="24" outlineLevel="2" x14ac:dyDescent="0.2">
      <c r="A232" s="10" t="s">
        <v>382</v>
      </c>
      <c r="B232" s="30" t="s">
        <v>278</v>
      </c>
      <c r="C232" s="31" t="s">
        <v>279</v>
      </c>
      <c r="D232" s="11" t="s">
        <v>257</v>
      </c>
      <c r="E232" s="32">
        <v>2</v>
      </c>
      <c r="F232" s="12">
        <v>830</v>
      </c>
      <c r="G232" s="13">
        <f t="shared" si="0"/>
        <v>1660</v>
      </c>
    </row>
    <row r="233" spans="1:7" s="29" customFormat="1" ht="24" outlineLevel="2" x14ac:dyDescent="0.2">
      <c r="A233" s="10" t="s">
        <v>383</v>
      </c>
      <c r="B233" s="30" t="s">
        <v>280</v>
      </c>
      <c r="C233" s="31" t="s">
        <v>281</v>
      </c>
      <c r="D233" s="11" t="s">
        <v>257</v>
      </c>
      <c r="E233" s="32">
        <v>2</v>
      </c>
      <c r="F233" s="12">
        <v>700</v>
      </c>
      <c r="G233" s="13">
        <f t="shared" si="0"/>
        <v>1400</v>
      </c>
    </row>
    <row r="234" spans="1:7" s="29" customFormat="1" ht="24" outlineLevel="2" x14ac:dyDescent="0.2">
      <c r="A234" s="10" t="s">
        <v>2</v>
      </c>
      <c r="B234" s="30" t="s">
        <v>282</v>
      </c>
      <c r="C234" s="31" t="s">
        <v>281</v>
      </c>
      <c r="D234" s="11" t="s">
        <v>257</v>
      </c>
      <c r="E234" s="32">
        <v>1</v>
      </c>
      <c r="F234" s="12">
        <v>700</v>
      </c>
      <c r="G234" s="13">
        <f t="shared" si="0"/>
        <v>700</v>
      </c>
    </row>
    <row r="235" spans="1:7" s="29" customFormat="1" ht="24" outlineLevel="2" x14ac:dyDescent="0.2">
      <c r="A235" s="10">
        <v>3</v>
      </c>
      <c r="B235" s="30" t="s">
        <v>283</v>
      </c>
      <c r="C235" s="31" t="s">
        <v>284</v>
      </c>
      <c r="D235" s="11" t="s">
        <v>257</v>
      </c>
      <c r="E235" s="32">
        <v>1</v>
      </c>
      <c r="F235" s="12">
        <v>210</v>
      </c>
      <c r="G235" s="13">
        <f t="shared" si="0"/>
        <v>210</v>
      </c>
    </row>
    <row r="236" spans="1:7" s="29" customFormat="1" ht="24" outlineLevel="2" x14ac:dyDescent="0.2">
      <c r="A236" s="10" t="s">
        <v>384</v>
      </c>
      <c r="B236" s="30" t="s">
        <v>285</v>
      </c>
      <c r="C236" s="31" t="s">
        <v>286</v>
      </c>
      <c r="D236" s="11" t="s">
        <v>257</v>
      </c>
      <c r="E236" s="32">
        <v>2</v>
      </c>
      <c r="F236" s="12">
        <v>710</v>
      </c>
      <c r="G236" s="13">
        <f t="shared" si="0"/>
        <v>1420</v>
      </c>
    </row>
    <row r="237" spans="1:7" s="29" customFormat="1" ht="24" outlineLevel="2" x14ac:dyDescent="0.2">
      <c r="A237" s="10" t="s">
        <v>385</v>
      </c>
      <c r="B237" s="30" t="s">
        <v>287</v>
      </c>
      <c r="C237" s="31" t="s">
        <v>288</v>
      </c>
      <c r="D237" s="11" t="s">
        <v>257</v>
      </c>
      <c r="E237" s="32">
        <v>1</v>
      </c>
      <c r="F237" s="12">
        <v>500</v>
      </c>
      <c r="G237" s="13">
        <f t="shared" si="0"/>
        <v>500</v>
      </c>
    </row>
    <row r="238" spans="1:7" s="29" customFormat="1" ht="24" outlineLevel="2" x14ac:dyDescent="0.2">
      <c r="A238" s="10" t="s">
        <v>386</v>
      </c>
      <c r="B238" s="30" t="s">
        <v>289</v>
      </c>
      <c r="C238" s="31" t="s">
        <v>290</v>
      </c>
      <c r="D238" s="11" t="s">
        <v>291</v>
      </c>
      <c r="E238" s="32">
        <v>63.5</v>
      </c>
      <c r="F238" s="12">
        <v>290</v>
      </c>
      <c r="G238" s="13">
        <f t="shared" si="0"/>
        <v>18415</v>
      </c>
    </row>
    <row r="239" spans="1:7" s="29" customFormat="1" ht="24" outlineLevel="2" x14ac:dyDescent="0.2">
      <c r="A239" s="10" t="s">
        <v>387</v>
      </c>
      <c r="B239" s="30" t="s">
        <v>292</v>
      </c>
      <c r="C239" s="31" t="s">
        <v>293</v>
      </c>
      <c r="D239" s="11" t="s">
        <v>257</v>
      </c>
      <c r="E239" s="32">
        <v>1</v>
      </c>
      <c r="F239" s="12">
        <v>280</v>
      </c>
      <c r="G239" s="13">
        <f t="shared" si="0"/>
        <v>280</v>
      </c>
    </row>
    <row r="240" spans="1:7" s="29" customFormat="1" ht="24" outlineLevel="2" x14ac:dyDescent="0.2">
      <c r="A240" s="10" t="s">
        <v>388</v>
      </c>
      <c r="B240" s="30" t="s">
        <v>294</v>
      </c>
      <c r="C240" s="31" t="s">
        <v>295</v>
      </c>
      <c r="D240" s="11" t="s">
        <v>291</v>
      </c>
      <c r="E240" s="32">
        <v>79.5</v>
      </c>
      <c r="F240" s="12">
        <v>290</v>
      </c>
      <c r="G240" s="13">
        <f t="shared" si="0"/>
        <v>23055</v>
      </c>
    </row>
    <row r="241" spans="1:7" s="29" customFormat="1" ht="24" outlineLevel="2" x14ac:dyDescent="0.2">
      <c r="A241" s="10" t="s">
        <v>389</v>
      </c>
      <c r="B241" s="30" t="s">
        <v>296</v>
      </c>
      <c r="C241" s="31" t="s">
        <v>297</v>
      </c>
      <c r="D241" s="11" t="s">
        <v>291</v>
      </c>
      <c r="E241" s="32">
        <v>56</v>
      </c>
      <c r="F241" s="12">
        <v>460</v>
      </c>
      <c r="G241" s="13">
        <f t="shared" si="0"/>
        <v>25760</v>
      </c>
    </row>
    <row r="242" spans="1:7" s="29" customFormat="1" ht="36" outlineLevel="2" x14ac:dyDescent="0.2">
      <c r="A242" s="10">
        <v>4</v>
      </c>
      <c r="B242" s="30" t="s">
        <v>298</v>
      </c>
      <c r="C242" s="31" t="s">
        <v>299</v>
      </c>
      <c r="D242" s="11" t="s">
        <v>291</v>
      </c>
      <c r="E242" s="32">
        <v>70</v>
      </c>
      <c r="F242" s="12">
        <v>430</v>
      </c>
      <c r="G242" s="13">
        <f t="shared" si="0"/>
        <v>30100</v>
      </c>
    </row>
    <row r="243" spans="1:7" s="29" customFormat="1" ht="24" outlineLevel="2" x14ac:dyDescent="0.2">
      <c r="A243" s="10" t="s">
        <v>379</v>
      </c>
      <c r="B243" s="30" t="s">
        <v>300</v>
      </c>
      <c r="C243" s="31" t="s">
        <v>301</v>
      </c>
      <c r="D243" s="11" t="s">
        <v>291</v>
      </c>
      <c r="E243" s="32">
        <v>16</v>
      </c>
      <c r="F243" s="12">
        <v>490</v>
      </c>
      <c r="G243" s="13">
        <f t="shared" si="0"/>
        <v>7840</v>
      </c>
    </row>
    <row r="244" spans="1:7" s="29" customFormat="1" ht="24" outlineLevel="2" x14ac:dyDescent="0.2">
      <c r="A244" s="10" t="s">
        <v>380</v>
      </c>
      <c r="B244" s="30" t="s">
        <v>92</v>
      </c>
      <c r="C244" s="31" t="s">
        <v>220</v>
      </c>
      <c r="D244" s="11" t="s">
        <v>0</v>
      </c>
      <c r="E244" s="32">
        <f>SUM(G221:G243)/100</f>
        <v>1382.1</v>
      </c>
      <c r="F244" s="12">
        <v>1.61</v>
      </c>
      <c r="G244" s="13">
        <f>E244*F244</f>
        <v>2225.181</v>
      </c>
    </row>
    <row r="245" spans="1:7" s="47" customFormat="1" ht="12.75" customHeight="1" outlineLevel="2" x14ac:dyDescent="0.2">
      <c r="A245" s="48"/>
      <c r="B245" s="49"/>
      <c r="C245" s="50"/>
      <c r="D245" s="49"/>
      <c r="E245" s="51"/>
      <c r="F245" s="52"/>
      <c r="G245" s="53"/>
    </row>
    <row r="246" spans="1:7" s="23" customFormat="1" ht="16.5" customHeight="1" outlineLevel="1" x14ac:dyDescent="0.2">
      <c r="A246" s="24"/>
      <c r="B246" s="25"/>
      <c r="C246" s="25" t="s">
        <v>390</v>
      </c>
      <c r="D246" s="6"/>
      <c r="E246" s="26"/>
      <c r="F246" s="27"/>
      <c r="G246" s="28">
        <f>SUBTOTAL(9,G247:G254)</f>
        <v>683692.12934571202</v>
      </c>
    </row>
    <row r="247" spans="1:7" s="29" customFormat="1" ht="24" outlineLevel="2" x14ac:dyDescent="0.2">
      <c r="A247" s="10">
        <v>1</v>
      </c>
      <c r="B247" s="30" t="s">
        <v>66</v>
      </c>
      <c r="C247" s="31" t="s">
        <v>225</v>
      </c>
      <c r="D247" s="11" t="s">
        <v>10</v>
      </c>
      <c r="E247" s="32">
        <v>517.33399999999995</v>
      </c>
      <c r="F247" s="12">
        <v>772.08627352320002</v>
      </c>
      <c r="G247" s="13">
        <f>E247*F247</f>
        <v>399426.48022685113</v>
      </c>
    </row>
    <row r="248" spans="1:7" s="29" customFormat="1" ht="24" outlineLevel="2" x14ac:dyDescent="0.2">
      <c r="A248" s="10">
        <v>2</v>
      </c>
      <c r="B248" s="30" t="s">
        <v>62</v>
      </c>
      <c r="C248" s="31" t="s">
        <v>230</v>
      </c>
      <c r="D248" s="11" t="s">
        <v>5</v>
      </c>
      <c r="E248" s="32">
        <v>520</v>
      </c>
      <c r="F248" s="12">
        <v>42</v>
      </c>
      <c r="G248" s="13">
        <f>E248*F248</f>
        <v>21840</v>
      </c>
    </row>
    <row r="249" spans="1:7" s="29" customFormat="1" ht="12" outlineLevel="2" x14ac:dyDescent="0.2">
      <c r="A249" s="10">
        <v>3</v>
      </c>
      <c r="B249" s="30" t="s">
        <v>67</v>
      </c>
      <c r="C249" s="31" t="s">
        <v>210</v>
      </c>
      <c r="D249" s="11" t="s">
        <v>10</v>
      </c>
      <c r="E249" s="32">
        <v>517.33399999999995</v>
      </c>
      <c r="F249" s="12">
        <v>88</v>
      </c>
      <c r="G249" s="13">
        <f>E249*F249</f>
        <v>45525.391999999993</v>
      </c>
    </row>
    <row r="250" spans="1:7" s="29" customFormat="1" ht="24" outlineLevel="2" x14ac:dyDescent="0.2">
      <c r="A250" s="10">
        <v>4</v>
      </c>
      <c r="B250" s="30" t="s">
        <v>61</v>
      </c>
      <c r="C250" s="31" t="s">
        <v>228</v>
      </c>
      <c r="D250" s="11" t="s">
        <v>10</v>
      </c>
      <c r="E250" s="32">
        <v>193.36</v>
      </c>
      <c r="F250" s="12">
        <v>441.33331200000009</v>
      </c>
      <c r="G250" s="13">
        <f>E250*F250</f>
        <v>85336.209208320026</v>
      </c>
    </row>
    <row r="251" spans="1:7" s="29" customFormat="1" ht="24" outlineLevel="2" x14ac:dyDescent="0.2">
      <c r="A251" s="10">
        <v>5</v>
      </c>
      <c r="B251" s="30" t="s">
        <v>60</v>
      </c>
      <c r="C251" s="31" t="s">
        <v>242</v>
      </c>
      <c r="D251" s="11" t="s">
        <v>10</v>
      </c>
      <c r="E251" s="32">
        <v>257.45</v>
      </c>
      <c r="F251" s="12">
        <v>360</v>
      </c>
      <c r="G251" s="13">
        <f>E251*F251</f>
        <v>92682</v>
      </c>
    </row>
    <row r="252" spans="1:7" s="33" customFormat="1" ht="11.25" outlineLevel="3" x14ac:dyDescent="0.2">
      <c r="A252" s="34"/>
      <c r="B252" s="35"/>
      <c r="C252" s="36" t="s">
        <v>105</v>
      </c>
      <c r="D252" s="35"/>
      <c r="E252" s="37">
        <v>257.45</v>
      </c>
      <c r="F252" s="38"/>
      <c r="G252" s="39"/>
    </row>
    <row r="253" spans="1:7" s="29" customFormat="1" ht="12" outlineLevel="2" x14ac:dyDescent="0.2">
      <c r="A253" s="10">
        <v>6</v>
      </c>
      <c r="B253" s="30" t="s">
        <v>93</v>
      </c>
      <c r="C253" s="31" t="s">
        <v>200</v>
      </c>
      <c r="D253" s="11" t="s">
        <v>0</v>
      </c>
      <c r="E253" s="32">
        <f>SUM(G247:G252)/100</f>
        <v>6448.100814351712</v>
      </c>
      <c r="F253" s="12">
        <v>6.03</v>
      </c>
      <c r="G253" s="13">
        <f>E253*F253</f>
        <v>38882.047910540823</v>
      </c>
    </row>
    <row r="254" spans="1:7" s="47" customFormat="1" ht="12.75" customHeight="1" outlineLevel="2" x14ac:dyDescent="0.2">
      <c r="A254" s="48"/>
      <c r="B254" s="49"/>
      <c r="C254" s="50"/>
      <c r="D254" s="49"/>
      <c r="E254" s="51"/>
      <c r="F254" s="52"/>
      <c r="G254" s="53"/>
    </row>
    <row r="255" spans="1:7" s="23" customFormat="1" ht="16.5" customHeight="1" outlineLevel="1" x14ac:dyDescent="0.2">
      <c r="A255" s="24"/>
      <c r="B255" s="25"/>
      <c r="C255" s="25" t="s">
        <v>423</v>
      </c>
      <c r="D255" s="6"/>
      <c r="E255" s="26"/>
      <c r="F255" s="27"/>
      <c r="G255" s="28">
        <f>SUBTOTAL(9,G256:G296)</f>
        <v>746481.96</v>
      </c>
    </row>
    <row r="256" spans="1:7" ht="12" customHeight="1" outlineLevel="2" x14ac:dyDescent="0.2">
      <c r="A256" s="64"/>
      <c r="B256" s="65"/>
      <c r="C256" s="66" t="s">
        <v>254</v>
      </c>
      <c r="D256" s="67"/>
      <c r="E256" s="68"/>
      <c r="F256" s="69"/>
      <c r="G256" s="70"/>
    </row>
    <row r="257" spans="1:7" s="29" customFormat="1" ht="48" outlineLevel="2" x14ac:dyDescent="0.2">
      <c r="A257" s="10">
        <v>1</v>
      </c>
      <c r="B257" s="30" t="s">
        <v>302</v>
      </c>
      <c r="C257" s="31" t="s">
        <v>303</v>
      </c>
      <c r="D257" s="11" t="s">
        <v>257</v>
      </c>
      <c r="E257" s="32">
        <v>17</v>
      </c>
      <c r="F257" s="12">
        <v>15500</v>
      </c>
      <c r="G257" s="13">
        <f>E257*F257</f>
        <v>263500</v>
      </c>
    </row>
    <row r="258" spans="1:7" s="29" customFormat="1" ht="48" outlineLevel="2" x14ac:dyDescent="0.2">
      <c r="A258" s="10">
        <v>2</v>
      </c>
      <c r="B258" s="30" t="s">
        <v>304</v>
      </c>
      <c r="C258" s="31" t="s">
        <v>305</v>
      </c>
      <c r="D258" s="11" t="s">
        <v>257</v>
      </c>
      <c r="E258" s="32">
        <v>3</v>
      </c>
      <c r="F258" s="12">
        <v>4400</v>
      </c>
      <c r="G258" s="13">
        <f t="shared" ref="G258:G276" si="1">E258*F258</f>
        <v>13200</v>
      </c>
    </row>
    <row r="259" spans="1:7" s="29" customFormat="1" ht="48" outlineLevel="2" x14ac:dyDescent="0.2">
      <c r="A259" s="10">
        <v>3</v>
      </c>
      <c r="B259" s="30" t="s">
        <v>306</v>
      </c>
      <c r="C259" s="31" t="s">
        <v>307</v>
      </c>
      <c r="D259" s="11" t="s">
        <v>257</v>
      </c>
      <c r="E259" s="32">
        <v>2</v>
      </c>
      <c r="F259" s="12">
        <v>10300</v>
      </c>
      <c r="G259" s="13">
        <f t="shared" si="1"/>
        <v>20600</v>
      </c>
    </row>
    <row r="260" spans="1:7" s="29" customFormat="1" ht="48" outlineLevel="2" x14ac:dyDescent="0.2">
      <c r="A260" s="10">
        <v>4</v>
      </c>
      <c r="B260" s="30" t="s">
        <v>308</v>
      </c>
      <c r="C260" s="31" t="s">
        <v>309</v>
      </c>
      <c r="D260" s="11" t="s">
        <v>257</v>
      </c>
      <c r="E260" s="32">
        <v>7</v>
      </c>
      <c r="F260" s="12">
        <v>13200</v>
      </c>
      <c r="G260" s="13">
        <f t="shared" si="1"/>
        <v>92400</v>
      </c>
    </row>
    <row r="261" spans="1:7" s="29" customFormat="1" ht="48" outlineLevel="2" x14ac:dyDescent="0.2">
      <c r="A261" s="10">
        <v>5</v>
      </c>
      <c r="B261" s="30" t="s">
        <v>310</v>
      </c>
      <c r="C261" s="31" t="s">
        <v>311</v>
      </c>
      <c r="D261" s="11" t="s">
        <v>257</v>
      </c>
      <c r="E261" s="32">
        <v>4</v>
      </c>
      <c r="F261" s="12">
        <v>8800</v>
      </c>
      <c r="G261" s="13">
        <f t="shared" si="1"/>
        <v>35200</v>
      </c>
    </row>
    <row r="262" spans="1:7" s="29" customFormat="1" ht="48" outlineLevel="2" x14ac:dyDescent="0.2">
      <c r="A262" s="10">
        <v>6</v>
      </c>
      <c r="B262" s="30" t="s">
        <v>312</v>
      </c>
      <c r="C262" s="31" t="s">
        <v>313</v>
      </c>
      <c r="D262" s="11" t="s">
        <v>257</v>
      </c>
      <c r="E262" s="32">
        <v>1</v>
      </c>
      <c r="F262" s="12">
        <v>9050</v>
      </c>
      <c r="G262" s="13">
        <f t="shared" si="1"/>
        <v>9050</v>
      </c>
    </row>
    <row r="263" spans="1:7" s="29" customFormat="1" ht="48" outlineLevel="2" x14ac:dyDescent="0.2">
      <c r="A263" s="10">
        <v>7</v>
      </c>
      <c r="B263" s="30" t="s">
        <v>314</v>
      </c>
      <c r="C263" s="31" t="s">
        <v>315</v>
      </c>
      <c r="D263" s="11" t="s">
        <v>257</v>
      </c>
      <c r="E263" s="32">
        <v>1</v>
      </c>
      <c r="F263" s="12">
        <v>6600</v>
      </c>
      <c r="G263" s="13">
        <f t="shared" si="1"/>
        <v>6600</v>
      </c>
    </row>
    <row r="264" spans="1:7" s="29" customFormat="1" ht="60" outlineLevel="2" x14ac:dyDescent="0.2">
      <c r="A264" s="10">
        <v>8</v>
      </c>
      <c r="B264" s="30" t="s">
        <v>316</v>
      </c>
      <c r="C264" s="31" t="s">
        <v>317</v>
      </c>
      <c r="D264" s="11" t="s">
        <v>257</v>
      </c>
      <c r="E264" s="32">
        <v>2</v>
      </c>
      <c r="F264" s="12">
        <v>10700</v>
      </c>
      <c r="G264" s="13">
        <f t="shared" si="1"/>
        <v>21400</v>
      </c>
    </row>
    <row r="265" spans="1:7" s="29" customFormat="1" ht="48" outlineLevel="2" x14ac:dyDescent="0.2">
      <c r="A265" s="10">
        <v>9</v>
      </c>
      <c r="B265" s="30" t="s">
        <v>318</v>
      </c>
      <c r="C265" s="31" t="s">
        <v>319</v>
      </c>
      <c r="D265" s="11" t="s">
        <v>257</v>
      </c>
      <c r="E265" s="32">
        <v>3</v>
      </c>
      <c r="F265" s="12">
        <v>8800</v>
      </c>
      <c r="G265" s="13">
        <f t="shared" si="1"/>
        <v>26400</v>
      </c>
    </row>
    <row r="266" spans="1:7" s="29" customFormat="1" ht="48" outlineLevel="2" x14ac:dyDescent="0.2">
      <c r="A266" s="10">
        <v>10</v>
      </c>
      <c r="B266" s="30" t="s">
        <v>320</v>
      </c>
      <c r="C266" s="31" t="s">
        <v>321</v>
      </c>
      <c r="D266" s="11" t="s">
        <v>257</v>
      </c>
      <c r="E266" s="32">
        <v>2</v>
      </c>
      <c r="F266" s="12">
        <v>2900</v>
      </c>
      <c r="G266" s="13">
        <f t="shared" si="1"/>
        <v>5800</v>
      </c>
    </row>
    <row r="267" spans="1:7" s="29" customFormat="1" ht="48" outlineLevel="2" x14ac:dyDescent="0.2">
      <c r="A267" s="10">
        <v>11</v>
      </c>
      <c r="B267" s="30" t="s">
        <v>322</v>
      </c>
      <c r="C267" s="31" t="s">
        <v>323</v>
      </c>
      <c r="D267" s="11" t="s">
        <v>257</v>
      </c>
      <c r="E267" s="32">
        <v>5</v>
      </c>
      <c r="F267" s="12">
        <v>4400</v>
      </c>
      <c r="G267" s="13">
        <f t="shared" si="1"/>
        <v>22000</v>
      </c>
    </row>
    <row r="268" spans="1:7" s="29" customFormat="1" ht="60" outlineLevel="2" x14ac:dyDescent="0.2">
      <c r="A268" s="10">
        <v>12</v>
      </c>
      <c r="B268" s="30" t="s">
        <v>324</v>
      </c>
      <c r="C268" s="31" t="s">
        <v>325</v>
      </c>
      <c r="D268" s="11" t="s">
        <v>257</v>
      </c>
      <c r="E268" s="32">
        <v>2</v>
      </c>
      <c r="F268" s="12">
        <v>5900</v>
      </c>
      <c r="G268" s="13">
        <f t="shared" si="1"/>
        <v>11800</v>
      </c>
    </row>
    <row r="269" spans="1:7" s="29" customFormat="1" ht="60" outlineLevel="2" x14ac:dyDescent="0.2">
      <c r="A269" s="10">
        <v>13</v>
      </c>
      <c r="B269" s="30" t="s">
        <v>326</v>
      </c>
      <c r="C269" s="31" t="s">
        <v>327</v>
      </c>
      <c r="D269" s="11" t="s">
        <v>257</v>
      </c>
      <c r="E269" s="32">
        <v>2</v>
      </c>
      <c r="F269" s="12">
        <v>11800</v>
      </c>
      <c r="G269" s="13">
        <f t="shared" si="1"/>
        <v>23600</v>
      </c>
    </row>
    <row r="270" spans="1:7" s="29" customFormat="1" ht="60" outlineLevel="2" x14ac:dyDescent="0.2">
      <c r="A270" s="10">
        <v>14</v>
      </c>
      <c r="B270" s="30" t="s">
        <v>328</v>
      </c>
      <c r="C270" s="31" t="s">
        <v>329</v>
      </c>
      <c r="D270" s="11" t="s">
        <v>257</v>
      </c>
      <c r="E270" s="32">
        <v>1</v>
      </c>
      <c r="F270" s="12">
        <v>11500</v>
      </c>
      <c r="G270" s="13">
        <f t="shared" si="1"/>
        <v>11500</v>
      </c>
    </row>
    <row r="271" spans="1:7" s="29" customFormat="1" ht="36" outlineLevel="2" x14ac:dyDescent="0.2">
      <c r="A271" s="10">
        <v>15</v>
      </c>
      <c r="B271" s="30" t="s">
        <v>330</v>
      </c>
      <c r="C271" s="77" t="s">
        <v>331</v>
      </c>
      <c r="D271" s="11" t="s">
        <v>257</v>
      </c>
      <c r="E271" s="32">
        <v>1</v>
      </c>
      <c r="F271" s="12">
        <v>8000</v>
      </c>
      <c r="G271" s="13">
        <f t="shared" si="1"/>
        <v>8000</v>
      </c>
    </row>
    <row r="272" spans="1:7" s="29" customFormat="1" ht="60" outlineLevel="2" x14ac:dyDescent="0.2">
      <c r="A272" s="10">
        <v>16</v>
      </c>
      <c r="B272" s="30" t="s">
        <v>332</v>
      </c>
      <c r="C272" s="77" t="s">
        <v>333</v>
      </c>
      <c r="D272" s="11" t="s">
        <v>257</v>
      </c>
      <c r="E272" s="32">
        <v>2</v>
      </c>
      <c r="F272" s="12">
        <v>5050</v>
      </c>
      <c r="G272" s="13">
        <f t="shared" si="1"/>
        <v>10100</v>
      </c>
    </row>
    <row r="273" spans="1:7" s="29" customFormat="1" ht="60" outlineLevel="2" x14ac:dyDescent="0.2">
      <c r="A273" s="10">
        <v>17</v>
      </c>
      <c r="B273" s="30" t="s">
        <v>334</v>
      </c>
      <c r="C273" s="77" t="s">
        <v>335</v>
      </c>
      <c r="D273" s="11" t="s">
        <v>257</v>
      </c>
      <c r="E273" s="32">
        <v>1</v>
      </c>
      <c r="F273" s="12">
        <v>6500</v>
      </c>
      <c r="G273" s="13">
        <f t="shared" si="1"/>
        <v>6500</v>
      </c>
    </row>
    <row r="274" spans="1:7" s="29" customFormat="1" ht="48" outlineLevel="2" x14ac:dyDescent="0.2">
      <c r="A274" s="10">
        <v>18</v>
      </c>
      <c r="B274" s="30" t="s">
        <v>336</v>
      </c>
      <c r="C274" s="110" t="s">
        <v>425</v>
      </c>
      <c r="D274" s="11" t="s">
        <v>257</v>
      </c>
      <c r="E274" s="32">
        <v>1</v>
      </c>
      <c r="F274" s="12">
        <v>32000</v>
      </c>
      <c r="G274" s="13">
        <f t="shared" si="1"/>
        <v>32000</v>
      </c>
    </row>
    <row r="275" spans="1:7" s="29" customFormat="1" ht="36" outlineLevel="2" x14ac:dyDescent="0.2">
      <c r="A275" s="10">
        <v>19</v>
      </c>
      <c r="B275" s="30" t="s">
        <v>337</v>
      </c>
      <c r="C275" s="77" t="s">
        <v>338</v>
      </c>
      <c r="D275" s="11" t="s">
        <v>257</v>
      </c>
      <c r="E275" s="32">
        <v>1</v>
      </c>
      <c r="F275" s="12">
        <v>23000</v>
      </c>
      <c r="G275" s="13">
        <f t="shared" si="1"/>
        <v>23000</v>
      </c>
    </row>
    <row r="276" spans="1:7" s="29" customFormat="1" ht="60" outlineLevel="2" x14ac:dyDescent="0.2">
      <c r="A276" s="10">
        <v>20</v>
      </c>
      <c r="B276" s="30" t="s">
        <v>339</v>
      </c>
      <c r="C276" s="134" t="s">
        <v>426</v>
      </c>
      <c r="D276" s="11" t="s">
        <v>257</v>
      </c>
      <c r="E276" s="32">
        <v>1</v>
      </c>
      <c r="F276" s="12">
        <v>40000</v>
      </c>
      <c r="G276" s="13">
        <f t="shared" si="1"/>
        <v>40000</v>
      </c>
    </row>
    <row r="277" spans="1:7" s="29" customFormat="1" ht="60" outlineLevel="2" x14ac:dyDescent="0.2">
      <c r="A277" s="10">
        <v>21</v>
      </c>
      <c r="B277" s="30" t="s">
        <v>340</v>
      </c>
      <c r="C277" s="31" t="s">
        <v>341</v>
      </c>
      <c r="D277" s="11" t="s">
        <v>257</v>
      </c>
      <c r="E277" s="32">
        <v>1</v>
      </c>
      <c r="F277" s="12">
        <v>6100</v>
      </c>
      <c r="G277" s="13">
        <f>E277*F277</f>
        <v>6100</v>
      </c>
    </row>
    <row r="278" spans="1:7" ht="12" customHeight="1" outlineLevel="2" x14ac:dyDescent="0.2">
      <c r="A278" s="10">
        <v>22</v>
      </c>
      <c r="B278" s="71" t="s">
        <v>342</v>
      </c>
      <c r="C278" s="72" t="s">
        <v>343</v>
      </c>
      <c r="D278" s="73" t="s">
        <v>257</v>
      </c>
      <c r="E278" s="74">
        <v>17</v>
      </c>
      <c r="F278" s="75">
        <v>950</v>
      </c>
      <c r="G278" s="76">
        <f>E278*F278</f>
        <v>16150</v>
      </c>
    </row>
    <row r="279" spans="1:7" ht="12" customHeight="1" outlineLevel="2" x14ac:dyDescent="0.2">
      <c r="A279" s="10">
        <v>23</v>
      </c>
      <c r="B279" s="71" t="s">
        <v>344</v>
      </c>
      <c r="C279" s="72" t="s">
        <v>345</v>
      </c>
      <c r="D279" s="73" t="s">
        <v>257</v>
      </c>
      <c r="E279" s="74">
        <v>3</v>
      </c>
      <c r="F279" s="75">
        <v>350</v>
      </c>
      <c r="G279" s="76">
        <f t="shared" ref="G279:G294" si="2">E279*F279</f>
        <v>1050</v>
      </c>
    </row>
    <row r="280" spans="1:7" ht="12" customHeight="1" outlineLevel="2" x14ac:dyDescent="0.2">
      <c r="A280" s="10">
        <v>24</v>
      </c>
      <c r="B280" s="71" t="s">
        <v>346</v>
      </c>
      <c r="C280" s="72" t="s">
        <v>347</v>
      </c>
      <c r="D280" s="73" t="s">
        <v>257</v>
      </c>
      <c r="E280" s="74">
        <v>2</v>
      </c>
      <c r="F280" s="75">
        <v>650</v>
      </c>
      <c r="G280" s="76">
        <f t="shared" si="2"/>
        <v>1300</v>
      </c>
    </row>
    <row r="281" spans="1:7" ht="12" customHeight="1" outlineLevel="2" x14ac:dyDescent="0.2">
      <c r="A281" s="10">
        <v>25</v>
      </c>
      <c r="B281" s="71" t="s">
        <v>348</v>
      </c>
      <c r="C281" s="72" t="s">
        <v>343</v>
      </c>
      <c r="D281" s="73" t="s">
        <v>257</v>
      </c>
      <c r="E281" s="74">
        <v>7</v>
      </c>
      <c r="F281" s="75">
        <v>950</v>
      </c>
      <c r="G281" s="76">
        <f t="shared" si="2"/>
        <v>6650</v>
      </c>
    </row>
    <row r="282" spans="1:7" ht="12" customHeight="1" outlineLevel="2" x14ac:dyDescent="0.2">
      <c r="A282" s="10">
        <v>26</v>
      </c>
      <c r="B282" s="71" t="s">
        <v>349</v>
      </c>
      <c r="C282" s="72" t="s">
        <v>350</v>
      </c>
      <c r="D282" s="73" t="s">
        <v>257</v>
      </c>
      <c r="E282" s="74">
        <v>4</v>
      </c>
      <c r="F282" s="75">
        <v>650</v>
      </c>
      <c r="G282" s="76">
        <f t="shared" si="2"/>
        <v>2600</v>
      </c>
    </row>
    <row r="283" spans="1:7" ht="12" customHeight="1" outlineLevel="2" x14ac:dyDescent="0.2">
      <c r="A283" s="10">
        <v>27</v>
      </c>
      <c r="B283" s="71" t="s">
        <v>351</v>
      </c>
      <c r="C283" s="72" t="s">
        <v>352</v>
      </c>
      <c r="D283" s="73" t="s">
        <v>257</v>
      </c>
      <c r="E283" s="74">
        <v>1</v>
      </c>
      <c r="F283" s="75">
        <v>950</v>
      </c>
      <c r="G283" s="76">
        <f t="shared" si="2"/>
        <v>950</v>
      </c>
    </row>
    <row r="284" spans="1:7" ht="12" customHeight="1" outlineLevel="2" x14ac:dyDescent="0.2">
      <c r="A284" s="10">
        <v>28</v>
      </c>
      <c r="B284" s="71" t="s">
        <v>353</v>
      </c>
      <c r="C284" s="72" t="s">
        <v>352</v>
      </c>
      <c r="D284" s="73" t="s">
        <v>257</v>
      </c>
      <c r="E284" s="74">
        <v>1</v>
      </c>
      <c r="F284" s="75">
        <v>950</v>
      </c>
      <c r="G284" s="76">
        <f t="shared" si="2"/>
        <v>950</v>
      </c>
    </row>
    <row r="285" spans="1:7" ht="12" customHeight="1" outlineLevel="2" x14ac:dyDescent="0.2">
      <c r="A285" s="10">
        <v>29</v>
      </c>
      <c r="B285" s="71" t="s">
        <v>354</v>
      </c>
      <c r="C285" s="72" t="s">
        <v>355</v>
      </c>
      <c r="D285" s="73" t="s">
        <v>257</v>
      </c>
      <c r="E285" s="74">
        <v>2</v>
      </c>
      <c r="F285" s="75">
        <v>650</v>
      </c>
      <c r="G285" s="76">
        <f t="shared" si="2"/>
        <v>1300</v>
      </c>
    </row>
    <row r="286" spans="1:7" ht="12" customHeight="1" outlineLevel="2" x14ac:dyDescent="0.2">
      <c r="A286" s="10">
        <v>30</v>
      </c>
      <c r="B286" s="71" t="s">
        <v>356</v>
      </c>
      <c r="C286" s="72" t="s">
        <v>357</v>
      </c>
      <c r="D286" s="73" t="s">
        <v>257</v>
      </c>
      <c r="E286" s="74">
        <v>3</v>
      </c>
      <c r="F286" s="75">
        <v>1200</v>
      </c>
      <c r="G286" s="76">
        <f t="shared" si="2"/>
        <v>3600</v>
      </c>
    </row>
    <row r="287" spans="1:7" ht="12" customHeight="1" outlineLevel="2" x14ac:dyDescent="0.2">
      <c r="A287" s="10">
        <v>31</v>
      </c>
      <c r="B287" s="71" t="s">
        <v>358</v>
      </c>
      <c r="C287" s="72" t="s">
        <v>359</v>
      </c>
      <c r="D287" s="73" t="s">
        <v>257</v>
      </c>
      <c r="E287" s="74">
        <v>2</v>
      </c>
      <c r="F287" s="75">
        <v>650</v>
      </c>
      <c r="G287" s="76">
        <f t="shared" si="2"/>
        <v>1300</v>
      </c>
    </row>
    <row r="288" spans="1:7" ht="12" customHeight="1" outlineLevel="2" x14ac:dyDescent="0.2">
      <c r="A288" s="10">
        <v>32</v>
      </c>
      <c r="B288" s="71" t="s">
        <v>360</v>
      </c>
      <c r="C288" s="72" t="s">
        <v>343</v>
      </c>
      <c r="D288" s="73" t="s">
        <v>257</v>
      </c>
      <c r="E288" s="74">
        <v>5</v>
      </c>
      <c r="F288" s="75">
        <v>950</v>
      </c>
      <c r="G288" s="76">
        <f t="shared" si="2"/>
        <v>4750</v>
      </c>
    </row>
    <row r="289" spans="1:7" ht="12" customHeight="1" outlineLevel="2" x14ac:dyDescent="0.2">
      <c r="A289" s="10">
        <v>33</v>
      </c>
      <c r="B289" s="71" t="s">
        <v>361</v>
      </c>
      <c r="C289" s="72" t="s">
        <v>362</v>
      </c>
      <c r="D289" s="73" t="s">
        <v>257</v>
      </c>
      <c r="E289" s="74">
        <v>2</v>
      </c>
      <c r="F289" s="75">
        <v>1200</v>
      </c>
      <c r="G289" s="76">
        <f t="shared" si="2"/>
        <v>2400</v>
      </c>
    </row>
    <row r="290" spans="1:7" ht="12" customHeight="1" outlineLevel="2" x14ac:dyDescent="0.2">
      <c r="A290" s="10">
        <v>34</v>
      </c>
      <c r="B290" s="71" t="s">
        <v>363</v>
      </c>
      <c r="C290" s="72" t="s">
        <v>364</v>
      </c>
      <c r="D290" s="73" t="s">
        <v>257</v>
      </c>
      <c r="E290" s="74">
        <v>2</v>
      </c>
      <c r="F290" s="75">
        <v>1050</v>
      </c>
      <c r="G290" s="76">
        <f t="shared" si="2"/>
        <v>2100</v>
      </c>
    </row>
    <row r="291" spans="1:7" ht="12" customHeight="1" outlineLevel="2" x14ac:dyDescent="0.2">
      <c r="A291" s="10">
        <v>35</v>
      </c>
      <c r="B291" s="71" t="s">
        <v>365</v>
      </c>
      <c r="C291" s="72" t="s">
        <v>364</v>
      </c>
      <c r="D291" s="73" t="s">
        <v>257</v>
      </c>
      <c r="E291" s="74">
        <v>1</v>
      </c>
      <c r="F291" s="75">
        <v>1050</v>
      </c>
      <c r="G291" s="76">
        <f t="shared" si="2"/>
        <v>1050</v>
      </c>
    </row>
    <row r="292" spans="1:7" ht="12" customHeight="1" outlineLevel="2" x14ac:dyDescent="0.2">
      <c r="A292" s="10">
        <v>36</v>
      </c>
      <c r="B292" s="71" t="s">
        <v>366</v>
      </c>
      <c r="C292" s="72" t="s">
        <v>367</v>
      </c>
      <c r="D292" s="73" t="s">
        <v>257</v>
      </c>
      <c r="E292" s="74">
        <v>2</v>
      </c>
      <c r="F292" s="75">
        <v>1100</v>
      </c>
      <c r="G292" s="76">
        <f t="shared" si="2"/>
        <v>2200</v>
      </c>
    </row>
    <row r="293" spans="1:7" ht="12" customHeight="1" outlineLevel="2" x14ac:dyDescent="0.2">
      <c r="A293" s="10">
        <v>37</v>
      </c>
      <c r="B293" s="71" t="s">
        <v>368</v>
      </c>
      <c r="C293" s="72" t="s">
        <v>369</v>
      </c>
      <c r="D293" s="73" t="s">
        <v>257</v>
      </c>
      <c r="E293" s="74">
        <v>1</v>
      </c>
      <c r="F293" s="75">
        <v>760</v>
      </c>
      <c r="G293" s="76">
        <f t="shared" si="2"/>
        <v>760</v>
      </c>
    </row>
    <row r="294" spans="1:7" ht="12" customHeight="1" outlineLevel="2" x14ac:dyDescent="0.2">
      <c r="A294" s="10">
        <v>38</v>
      </c>
      <c r="B294" s="71" t="s">
        <v>370</v>
      </c>
      <c r="C294" s="72" t="s">
        <v>371</v>
      </c>
      <c r="D294" s="73" t="s">
        <v>257</v>
      </c>
      <c r="E294" s="74">
        <v>1</v>
      </c>
      <c r="F294" s="75">
        <v>500</v>
      </c>
      <c r="G294" s="76">
        <f t="shared" si="2"/>
        <v>500</v>
      </c>
    </row>
    <row r="295" spans="1:7" s="29" customFormat="1" ht="24" outlineLevel="2" x14ac:dyDescent="0.2">
      <c r="A295" s="10">
        <v>39</v>
      </c>
      <c r="B295" s="30" t="s">
        <v>94</v>
      </c>
      <c r="C295" s="31" t="s">
        <v>221</v>
      </c>
      <c r="D295" s="11" t="s">
        <v>0</v>
      </c>
      <c r="E295" s="32">
        <f>SUM(G257:G294)/100</f>
        <v>7383.6</v>
      </c>
      <c r="F295" s="12">
        <v>1.1000000000000001</v>
      </c>
      <c r="G295" s="13">
        <f>E295*F295</f>
        <v>8121.9600000000009</v>
      </c>
    </row>
    <row r="296" spans="1:7" s="47" customFormat="1" ht="12.75" customHeight="1" outlineLevel="2" x14ac:dyDescent="0.2">
      <c r="A296" s="48"/>
      <c r="B296" s="49"/>
      <c r="C296" s="50"/>
      <c r="D296" s="49"/>
      <c r="E296" s="51"/>
      <c r="F296" s="52"/>
      <c r="G296" s="53"/>
    </row>
    <row r="297" spans="1:7" s="23" customFormat="1" ht="16.5" customHeight="1" outlineLevel="1" x14ac:dyDescent="0.2">
      <c r="A297" s="24"/>
      <c r="B297" s="25"/>
      <c r="C297" s="25" t="s">
        <v>181</v>
      </c>
      <c r="D297" s="6"/>
      <c r="E297" s="26"/>
      <c r="F297" s="27"/>
      <c r="G297" s="28">
        <f>SUBTOTAL(9,G302:G303)</f>
        <v>846.17500000000007</v>
      </c>
    </row>
    <row r="298" spans="1:7" ht="12" customHeight="1" outlineLevel="2" x14ac:dyDescent="0.2">
      <c r="A298" s="64"/>
      <c r="B298" s="65"/>
      <c r="C298" s="66" t="s">
        <v>254</v>
      </c>
      <c r="D298" s="67"/>
      <c r="E298" s="68"/>
      <c r="F298" s="69"/>
      <c r="G298" s="70"/>
    </row>
    <row r="299" spans="1:7" s="29" customFormat="1" ht="36" outlineLevel="2" collapsed="1" x14ac:dyDescent="0.2">
      <c r="A299" s="10">
        <v>1</v>
      </c>
      <c r="B299" s="30" t="s">
        <v>372</v>
      </c>
      <c r="C299" s="31" t="s">
        <v>377</v>
      </c>
      <c r="D299" s="11" t="s">
        <v>378</v>
      </c>
      <c r="E299" s="32">
        <v>1</v>
      </c>
      <c r="F299" s="12">
        <v>40000</v>
      </c>
      <c r="G299" s="13">
        <f>E299*F299</f>
        <v>40000</v>
      </c>
    </row>
    <row r="300" spans="1:7" s="29" customFormat="1" ht="36" outlineLevel="2" collapsed="1" x14ac:dyDescent="0.2">
      <c r="A300" s="10" t="s">
        <v>258</v>
      </c>
      <c r="B300" s="30" t="s">
        <v>373</v>
      </c>
      <c r="C300" s="31" t="s">
        <v>374</v>
      </c>
      <c r="D300" s="11" t="s">
        <v>291</v>
      </c>
      <c r="E300" s="32">
        <v>1.5</v>
      </c>
      <c r="F300" s="12">
        <v>2500</v>
      </c>
      <c r="G300" s="13">
        <f t="shared" ref="G300:G301" si="3">E300*F300</f>
        <v>3750</v>
      </c>
    </row>
    <row r="301" spans="1:7" s="29" customFormat="1" ht="12" outlineLevel="2" collapsed="1" x14ac:dyDescent="0.2">
      <c r="A301" s="10" t="s">
        <v>261</v>
      </c>
      <c r="B301" s="30" t="s">
        <v>375</v>
      </c>
      <c r="C301" s="31" t="s">
        <v>376</v>
      </c>
      <c r="D301" s="11" t="s">
        <v>257</v>
      </c>
      <c r="E301" s="32">
        <v>2</v>
      </c>
      <c r="F301" s="12">
        <v>1500</v>
      </c>
      <c r="G301" s="13">
        <f t="shared" si="3"/>
        <v>3000</v>
      </c>
    </row>
    <row r="302" spans="1:7" s="29" customFormat="1" ht="24" outlineLevel="2" collapsed="1" x14ac:dyDescent="0.2">
      <c r="A302" s="10">
        <v>1</v>
      </c>
      <c r="B302" s="30" t="s">
        <v>95</v>
      </c>
      <c r="C302" s="31" t="s">
        <v>222</v>
      </c>
      <c r="D302" s="11" t="s">
        <v>0</v>
      </c>
      <c r="E302" s="32">
        <f>SUM(G299:G301)/100</f>
        <v>467.5</v>
      </c>
      <c r="F302" s="12">
        <v>1.81</v>
      </c>
      <c r="G302" s="13">
        <f>E302*F302</f>
        <v>846.17500000000007</v>
      </c>
    </row>
    <row r="303" spans="1:7" s="47" customFormat="1" ht="12.75" customHeight="1" outlineLevel="2" x14ac:dyDescent="0.2">
      <c r="A303" s="48"/>
      <c r="B303" s="49"/>
      <c r="C303" s="50"/>
      <c r="D303" s="49"/>
      <c r="E303" s="51"/>
      <c r="F303" s="52"/>
      <c r="G303" s="53"/>
    </row>
    <row r="304" spans="1:7" s="23" customFormat="1" ht="16.5" customHeight="1" outlineLevel="1" x14ac:dyDescent="0.2">
      <c r="A304" s="24"/>
      <c r="B304" s="25"/>
      <c r="C304" s="25" t="s">
        <v>408</v>
      </c>
      <c r="D304" s="6"/>
      <c r="E304" s="26"/>
      <c r="F304" s="27"/>
      <c r="G304" s="28">
        <f>SUBTOTAL(9,G305:G315)</f>
        <v>48969.1851618984</v>
      </c>
    </row>
    <row r="305" spans="1:7" s="29" customFormat="1" ht="12" outlineLevel="2" x14ac:dyDescent="0.2">
      <c r="A305" s="10">
        <v>1</v>
      </c>
      <c r="B305" s="30" t="s">
        <v>69</v>
      </c>
      <c r="C305" s="31" t="s">
        <v>201</v>
      </c>
      <c r="D305" s="11" t="s">
        <v>10</v>
      </c>
      <c r="E305" s="32">
        <v>691.70500000000004</v>
      </c>
      <c r="F305" s="12">
        <v>22.395116959999996</v>
      </c>
      <c r="G305" s="13">
        <f>E305*F305</f>
        <v>15490.814376816797</v>
      </c>
    </row>
    <row r="306" spans="1:7" s="29" customFormat="1" ht="24" outlineLevel="2" x14ac:dyDescent="0.2">
      <c r="A306" s="10">
        <v>2</v>
      </c>
      <c r="B306" s="30" t="s">
        <v>71</v>
      </c>
      <c r="C306" s="109" t="s">
        <v>424</v>
      </c>
      <c r="D306" s="11" t="s">
        <v>10</v>
      </c>
      <c r="E306" s="32">
        <v>691.70500000000004</v>
      </c>
      <c r="F306" s="12">
        <v>28.622089600000002</v>
      </c>
      <c r="G306" s="13">
        <f>E306*F306</f>
        <v>19798.042486768001</v>
      </c>
    </row>
    <row r="307" spans="1:7" s="33" customFormat="1" ht="11.25" outlineLevel="3" x14ac:dyDescent="0.2">
      <c r="A307" s="34"/>
      <c r="B307" s="35"/>
      <c r="C307" s="36" t="s">
        <v>14</v>
      </c>
      <c r="D307" s="35"/>
      <c r="E307" s="37">
        <v>0</v>
      </c>
      <c r="F307" s="38"/>
      <c r="G307" s="39"/>
    </row>
    <row r="308" spans="1:7" s="33" customFormat="1" ht="22.5" outlineLevel="3" x14ac:dyDescent="0.2">
      <c r="A308" s="34"/>
      <c r="B308" s="35"/>
      <c r="C308" s="36" t="s">
        <v>196</v>
      </c>
      <c r="D308" s="35"/>
      <c r="E308" s="37">
        <v>264.35500000000002</v>
      </c>
      <c r="F308" s="38"/>
      <c r="G308" s="39"/>
    </row>
    <row r="309" spans="1:7" s="33" customFormat="1" ht="11.25" outlineLevel="3" x14ac:dyDescent="0.2">
      <c r="A309" s="34"/>
      <c r="B309" s="35"/>
      <c r="C309" s="36" t="s">
        <v>15</v>
      </c>
      <c r="D309" s="35"/>
      <c r="E309" s="37">
        <v>0</v>
      </c>
      <c r="F309" s="38"/>
      <c r="G309" s="39"/>
    </row>
    <row r="310" spans="1:7" s="33" customFormat="1" ht="11.25" outlineLevel="3" x14ac:dyDescent="0.2">
      <c r="A310" s="34"/>
      <c r="B310" s="35"/>
      <c r="C310" s="36" t="s">
        <v>147</v>
      </c>
      <c r="D310" s="35"/>
      <c r="E310" s="37">
        <v>250.95</v>
      </c>
      <c r="F310" s="38"/>
      <c r="G310" s="39"/>
    </row>
    <row r="311" spans="1:7" s="33" customFormat="1" ht="11.25" outlineLevel="3" x14ac:dyDescent="0.2">
      <c r="A311" s="34"/>
      <c r="B311" s="35"/>
      <c r="C311" s="36" t="s">
        <v>16</v>
      </c>
      <c r="D311" s="35"/>
      <c r="E311" s="37">
        <v>0</v>
      </c>
      <c r="F311" s="38"/>
      <c r="G311" s="39"/>
    </row>
    <row r="312" spans="1:7" s="33" customFormat="1" ht="11.25" outlineLevel="3" x14ac:dyDescent="0.2">
      <c r="A312" s="34"/>
      <c r="B312" s="35"/>
      <c r="C312" s="36" t="s">
        <v>175</v>
      </c>
      <c r="D312" s="35"/>
      <c r="E312" s="37">
        <v>176.4</v>
      </c>
      <c r="F312" s="38"/>
      <c r="G312" s="39"/>
    </row>
    <row r="313" spans="1:7" s="29" customFormat="1" ht="24" outlineLevel="2" x14ac:dyDescent="0.2">
      <c r="A313" s="10">
        <v>3</v>
      </c>
      <c r="B313" s="30" t="s">
        <v>70</v>
      </c>
      <c r="C313" s="31" t="s">
        <v>233</v>
      </c>
      <c r="D313" s="11" t="s">
        <v>10</v>
      </c>
      <c r="E313" s="32">
        <v>450.81</v>
      </c>
      <c r="F313" s="12">
        <v>30.346106560000003</v>
      </c>
      <c r="G313" s="13">
        <f>E313*F313</f>
        <v>13680.328298313601</v>
      </c>
    </row>
    <row r="314" spans="1:7" s="33" customFormat="1" ht="11.25" outlineLevel="3" x14ac:dyDescent="0.2">
      <c r="A314" s="34"/>
      <c r="B314" s="35"/>
      <c r="C314" s="36" t="s">
        <v>139</v>
      </c>
      <c r="D314" s="35"/>
      <c r="E314" s="37">
        <v>450.81</v>
      </c>
      <c r="F314" s="38"/>
      <c r="G314" s="39"/>
    </row>
    <row r="315" spans="1:7" s="47" customFormat="1" ht="12.75" customHeight="1" outlineLevel="2" x14ac:dyDescent="0.2">
      <c r="A315" s="48"/>
      <c r="B315" s="49"/>
      <c r="C315" s="50"/>
      <c r="D315" s="49"/>
      <c r="E315" s="51"/>
      <c r="F315" s="52"/>
      <c r="G315" s="53"/>
    </row>
    <row r="316" spans="1:7" s="47" customFormat="1" ht="9" customHeight="1" outlineLevel="1" x14ac:dyDescent="0.2">
      <c r="A316" s="48"/>
      <c r="B316" s="49"/>
      <c r="C316" s="50"/>
      <c r="D316" s="49"/>
      <c r="E316" s="51"/>
      <c r="F316" s="52"/>
      <c r="G316" s="53"/>
    </row>
    <row r="317" spans="1:7" s="16" customFormat="1" ht="18.75" customHeight="1" outlineLevel="1" x14ac:dyDescent="0.2">
      <c r="A317" s="17"/>
      <c r="B317" s="19"/>
      <c r="C317" s="19" t="s">
        <v>416</v>
      </c>
      <c r="D317" s="18"/>
      <c r="E317" s="20"/>
      <c r="F317" s="21"/>
      <c r="G317" s="22">
        <f>SUBTOTAL(9,G318:G329)</f>
        <v>67500</v>
      </c>
    </row>
    <row r="318" spans="1:7" s="23" customFormat="1" ht="16.5" customHeight="1" outlineLevel="1" x14ac:dyDescent="0.2">
      <c r="A318" s="24"/>
      <c r="B318" s="25"/>
      <c r="C318" s="25" t="s">
        <v>402</v>
      </c>
      <c r="D318" s="6"/>
      <c r="E318" s="26"/>
      <c r="F318" s="27"/>
      <c r="G318" s="28">
        <f>SUBTOTAL(9,G319:G322)</f>
        <v>35000</v>
      </c>
    </row>
    <row r="319" spans="1:7" s="29" customFormat="1" ht="72" outlineLevel="2" x14ac:dyDescent="0.2">
      <c r="A319" s="10">
        <v>1</v>
      </c>
      <c r="B319" s="30" t="s">
        <v>409</v>
      </c>
      <c r="C319" s="31" t="s">
        <v>397</v>
      </c>
      <c r="D319" s="11" t="s">
        <v>417</v>
      </c>
      <c r="E319" s="32">
        <v>1</v>
      </c>
      <c r="F319" s="12">
        <v>30000</v>
      </c>
      <c r="G319" s="13">
        <f>E319*F319</f>
        <v>30000</v>
      </c>
    </row>
    <row r="320" spans="1:7" s="29" customFormat="1" ht="12" outlineLevel="2" x14ac:dyDescent="0.2">
      <c r="A320" s="10">
        <v>2</v>
      </c>
      <c r="B320" s="30" t="s">
        <v>410</v>
      </c>
      <c r="C320" s="31" t="s">
        <v>396</v>
      </c>
      <c r="D320" s="11" t="s">
        <v>417</v>
      </c>
      <c r="E320" s="32">
        <v>1</v>
      </c>
      <c r="F320" s="12">
        <v>0</v>
      </c>
      <c r="G320" s="13">
        <f>E320*F320</f>
        <v>0</v>
      </c>
    </row>
    <row r="321" spans="1:7" s="29" customFormat="1" ht="48" outlineLevel="2" x14ac:dyDescent="0.2">
      <c r="A321" s="10">
        <v>3</v>
      </c>
      <c r="B321" s="30" t="s">
        <v>411</v>
      </c>
      <c r="C321" s="31" t="s">
        <v>398</v>
      </c>
      <c r="D321" s="11" t="s">
        <v>417</v>
      </c>
      <c r="E321" s="32">
        <v>1</v>
      </c>
      <c r="F321" s="12">
        <v>5000</v>
      </c>
      <c r="G321" s="13">
        <f>E321*F321</f>
        <v>5000</v>
      </c>
    </row>
    <row r="322" spans="1:7" s="29" customFormat="1" ht="12" outlineLevel="2" x14ac:dyDescent="0.2">
      <c r="A322" s="85"/>
      <c r="B322" s="86"/>
      <c r="C322" s="87"/>
      <c r="D322" s="88"/>
      <c r="E322" s="89"/>
      <c r="F322" s="90"/>
      <c r="G322" s="91"/>
    </row>
    <row r="323" spans="1:7" s="124" customFormat="1" ht="16.5" customHeight="1" outlineLevel="1" x14ac:dyDescent="0.2">
      <c r="A323" s="125"/>
      <c r="B323" s="126"/>
      <c r="C323" s="126" t="s">
        <v>403</v>
      </c>
      <c r="D323" s="116"/>
      <c r="E323" s="127"/>
      <c r="F323" s="128"/>
      <c r="G323" s="129">
        <f>SUBTOTAL(9,G324:G330)</f>
        <v>32500</v>
      </c>
    </row>
    <row r="324" spans="1:7" s="130" customFormat="1" ht="60" outlineLevel="2" x14ac:dyDescent="0.2">
      <c r="A324" s="120">
        <v>1</v>
      </c>
      <c r="B324" s="131" t="s">
        <v>412</v>
      </c>
      <c r="C324" s="132" t="s">
        <v>399</v>
      </c>
      <c r="D324" s="121" t="s">
        <v>417</v>
      </c>
      <c r="E324" s="133">
        <v>1</v>
      </c>
      <c r="F324" s="122">
        <v>2000</v>
      </c>
      <c r="G324" s="123">
        <f>E324*F324</f>
        <v>2000</v>
      </c>
    </row>
    <row r="325" spans="1:7" s="130" customFormat="1" ht="12" outlineLevel="2" x14ac:dyDescent="0.2">
      <c r="A325" s="120">
        <v>2</v>
      </c>
      <c r="B325" s="131" t="s">
        <v>413</v>
      </c>
      <c r="C325" s="132" t="s">
        <v>430</v>
      </c>
      <c r="D325" s="121" t="s">
        <v>417</v>
      </c>
      <c r="E325" s="133">
        <v>1</v>
      </c>
      <c r="F325" s="122">
        <v>3000</v>
      </c>
      <c r="G325" s="123">
        <f>E325*F325</f>
        <v>3000</v>
      </c>
    </row>
    <row r="326" spans="1:7" s="130" customFormat="1" ht="60" outlineLevel="2" x14ac:dyDescent="0.2">
      <c r="A326" s="120">
        <v>3</v>
      </c>
      <c r="B326" s="131" t="s">
        <v>414</v>
      </c>
      <c r="C326" s="132" t="s">
        <v>400</v>
      </c>
      <c r="D326" s="121" t="s">
        <v>417</v>
      </c>
      <c r="E326" s="133">
        <v>1</v>
      </c>
      <c r="F326" s="122">
        <v>1000</v>
      </c>
      <c r="G326" s="123">
        <f>E326*F326</f>
        <v>1000</v>
      </c>
    </row>
    <row r="327" spans="1:7" s="130" customFormat="1" ht="60" outlineLevel="2" x14ac:dyDescent="0.2">
      <c r="A327" s="120">
        <v>4</v>
      </c>
      <c r="B327" s="131" t="s">
        <v>415</v>
      </c>
      <c r="C327" s="132" t="s">
        <v>401</v>
      </c>
      <c r="D327" s="121" t="s">
        <v>417</v>
      </c>
      <c r="E327" s="133">
        <v>1</v>
      </c>
      <c r="F327" s="122">
        <v>1500</v>
      </c>
      <c r="G327" s="123">
        <f>E327*F327</f>
        <v>1500</v>
      </c>
    </row>
    <row r="328" spans="1:7" s="130" customFormat="1" ht="12" outlineLevel="2" x14ac:dyDescent="0.2">
      <c r="A328" s="120">
        <v>5</v>
      </c>
      <c r="B328" s="131" t="s">
        <v>429</v>
      </c>
      <c r="C328" s="132" t="s">
        <v>428</v>
      </c>
      <c r="D328" s="121" t="s">
        <v>417</v>
      </c>
      <c r="E328" s="133">
        <v>1</v>
      </c>
      <c r="F328" s="122">
        <v>20000</v>
      </c>
      <c r="G328" s="123">
        <f>E328*F328</f>
        <v>20000</v>
      </c>
    </row>
    <row r="329" spans="1:7" s="130" customFormat="1" ht="24" outlineLevel="2" x14ac:dyDescent="0.2">
      <c r="A329" s="120">
        <v>6</v>
      </c>
      <c r="B329" s="131" t="s">
        <v>431</v>
      </c>
      <c r="C329" s="132" t="s">
        <v>427</v>
      </c>
      <c r="D329" s="121" t="s">
        <v>417</v>
      </c>
      <c r="E329" s="133">
        <v>1</v>
      </c>
      <c r="F329" s="122">
        <v>5000</v>
      </c>
      <c r="G329" s="123">
        <f>E329*F329</f>
        <v>5000</v>
      </c>
    </row>
    <row r="330" spans="1:7" s="111" customFormat="1" outlineLevel="2" x14ac:dyDescent="0.2">
      <c r="A330" s="112"/>
      <c r="B330" s="113"/>
      <c r="C330" s="115"/>
      <c r="D330" s="114"/>
      <c r="E330" s="117"/>
      <c r="F330" s="118"/>
      <c r="G330" s="119"/>
    </row>
  </sheetData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SO_04_D_Rekapitulace</vt:lpstr>
      <vt:lpstr>SO_04_D</vt:lpstr>
      <vt:lpstr>__CENA__</vt:lpstr>
      <vt:lpstr>__MAIN__</vt:lpstr>
      <vt:lpstr>SO_04_D_Rekapitulace!__MAIN2__</vt:lpstr>
      <vt:lpstr>__T0__</vt:lpstr>
      <vt:lpstr>__T1__</vt:lpstr>
      <vt:lpstr>__T2__</vt:lpstr>
      <vt:lpstr>__T3__</vt:lpstr>
      <vt:lpstr>SO_04_D_Rekapitulace!__TR0__</vt:lpstr>
      <vt:lpstr>SO_04_D_Rekapitulace!__TR1__</vt:lpstr>
      <vt:lpstr>SO_04_D!Názvy_tisku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Questima_01</cp:lastModifiedBy>
  <cp:lastPrinted>2016-04-11T20:27:35Z</cp:lastPrinted>
  <dcterms:created xsi:type="dcterms:W3CDTF">2007-10-16T11:08:58Z</dcterms:created>
  <dcterms:modified xsi:type="dcterms:W3CDTF">2017-07-31T18:57:10Z</dcterms:modified>
</cp:coreProperties>
</file>